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555" activeTab="0"/>
  </bookViews>
  <sheets>
    <sheet name="VENITURI" sheetId="1" r:id="rId1"/>
    <sheet name="CHELTUIELI " sheetId="2" r:id="rId2"/>
  </sheets>
  <definedNames>
    <definedName name="_xlfn.BAHTTEXT" hidden="1">#NAME?</definedName>
    <definedName name="_xlnm.Print_Area" localSheetId="1">'CHELTUIELI '!$A$1:$G$172</definedName>
    <definedName name="_xlnm.Print_Area" localSheetId="0">'VENITURI'!$A$1:$F$83</definedName>
    <definedName name="_xlnm.Print_Titles" localSheetId="1">'CHELTUIELI '!$3:$4</definedName>
    <definedName name="_xlnm.Print_Titles" localSheetId="0">'VENITURI'!$5:$6</definedName>
  </definedNames>
  <calcPr fullCalcOnLoad="1"/>
</workbook>
</file>

<file path=xl/sharedStrings.xml><?xml version="1.0" encoding="utf-8"?>
<sst xmlns="http://schemas.openxmlformats.org/spreadsheetml/2006/main" count="430" uniqueCount="384">
  <si>
    <t>Cod</t>
  </si>
  <si>
    <t>Denumire indicator</t>
  </si>
  <si>
    <t xml:space="preserve">B        </t>
  </si>
  <si>
    <t>50. 05</t>
  </si>
  <si>
    <t xml:space="preserve">CHELTUIELI- TOTAL      </t>
  </si>
  <si>
    <t>50.05.01</t>
  </si>
  <si>
    <t>CHELTUIELI CURENTE</t>
  </si>
  <si>
    <t>50.05.10</t>
  </si>
  <si>
    <t>TITLUL I CHELTUIELI DE PERSONAL</t>
  </si>
  <si>
    <t>50.05.20</t>
  </si>
  <si>
    <t>TITLUL II BUNURI SI SERVICII</t>
  </si>
  <si>
    <t>Ajutoare sociale</t>
  </si>
  <si>
    <t>Ajutoare sociale in numerar</t>
  </si>
  <si>
    <t>50.05.70</t>
  </si>
  <si>
    <t>CHELTUIELI DE CAPITAL</t>
  </si>
  <si>
    <t>50.05.71</t>
  </si>
  <si>
    <t>50.05.85</t>
  </si>
  <si>
    <t>PLATI EFECTUATE IN ANII PRECEDENTI SI RECUPERATE IN ANUL CURENT</t>
  </si>
  <si>
    <t>66.00.05</t>
  </si>
  <si>
    <t>66.00.05.01</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</si>
  <si>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</si>
  <si>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</si>
  <si>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</si>
  <si>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</si>
  <si>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</si>
  <si>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</si>
  <si>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</si>
  <si>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</si>
  <si>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</si>
  <si>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</si>
  <si>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</si>
  <si>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</si>
  <si>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</si>
  <si>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</si>
  <si>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</si>
  <si>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</si>
  <si>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</si>
  <si>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</si>
  <si>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</si>
  <si>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</si>
  <si>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</si>
  <si>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</si>
  <si>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</si>
  <si>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</si>
  <si>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</si>
  <si>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</si>
  <si>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</si>
  <si>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</si>
  <si>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</si>
  <si>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</si>
  <si>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</si>
  <si>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</si>
  <si>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</si>
  <si>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</si>
  <si>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</si>
  <si>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</si>
  <si>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</si>
  <si>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</si>
  <si>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</si>
  <si>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</si>
  <si>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</si>
  <si>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</si>
  <si>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</si>
  <si>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medical</t>
  </si>
  <si>
    <t>Materiale si prestari de servicii cu caracter functional pt ch.proprii</t>
  </si>
  <si>
    <t>66.05.20.01.30</t>
  </si>
  <si>
    <t>Alte bunuri si servicii pentru intretinere si functionare</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</si>
  <si>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</si>
  <si>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</si>
  <si>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</si>
  <si>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</si>
  <si>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</si>
  <si>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</si>
  <si>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</si>
  <si>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</si>
  <si>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</si>
  <si>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</si>
  <si>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</si>
  <si>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</si>
  <si>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</si>
  <si>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</si>
  <si>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66.05.20.13</t>
  </si>
  <si>
    <t>Pregatire profesionala</t>
  </si>
  <si>
    <t>66.05.20.14</t>
  </si>
  <si>
    <t>Protectia muncii</t>
  </si>
  <si>
    <t>66.05.20.30</t>
  </si>
  <si>
    <t>Alte cheltuieli</t>
  </si>
  <si>
    <t>66.05.20.30.04</t>
  </si>
  <si>
    <t>Chirii</t>
  </si>
  <si>
    <t>66.05.20.30.30</t>
  </si>
  <si>
    <t>Alte cheltuieli cu bunuri si servicii</t>
  </si>
  <si>
    <t>66.05.70</t>
  </si>
  <si>
    <t>66.05.71</t>
  </si>
  <si>
    <t>66.05.71.01</t>
  </si>
  <si>
    <t>66.05.71.01.02</t>
  </si>
  <si>
    <t>Masini, echipamente si mijloace de transport</t>
  </si>
  <si>
    <t>66.05.71.01.30</t>
  </si>
  <si>
    <t>Alte active fixe</t>
  </si>
  <si>
    <t>Administratia centrala</t>
  </si>
  <si>
    <t>66.05.02</t>
  </si>
  <si>
    <t>66.05.03</t>
  </si>
  <si>
    <t>Produse farmaceutice, materiale sanitare specifice si dispozitive medicale</t>
  </si>
  <si>
    <t>66.05.03.01</t>
  </si>
  <si>
    <t>66.05.03.02</t>
  </si>
  <si>
    <t>66.05.03.03</t>
  </si>
  <si>
    <t>66.05.03.04</t>
  </si>
  <si>
    <t>66.05.03.05</t>
  </si>
  <si>
    <t>66.05.04</t>
  </si>
  <si>
    <t>Servicii medicale in ambulator</t>
  </si>
  <si>
    <t>66.05.04.01</t>
  </si>
  <si>
    <t xml:space="preserve">   - activitate curenta</t>
  </si>
  <si>
    <t xml:space="preserve">  - centre de permanenta</t>
  </si>
  <si>
    <t>66.05.04.02</t>
  </si>
  <si>
    <t>66.05.04.03</t>
  </si>
  <si>
    <t>66.05.04.04</t>
  </si>
  <si>
    <t>66.05.04.05</t>
  </si>
  <si>
    <t>66.05.05</t>
  </si>
  <si>
    <t>66.05.06</t>
  </si>
  <si>
    <t>Servicii medicale in unitati sanitare cu paturi</t>
  </si>
  <si>
    <t>66.05.06.01</t>
  </si>
  <si>
    <t>66.05.06.04</t>
  </si>
  <si>
    <t>66.05.07</t>
  </si>
  <si>
    <t>66.05.11</t>
  </si>
  <si>
    <t xml:space="preserve"> Plati efectuate in anii precedenti si recuperate in anul curent</t>
  </si>
  <si>
    <t>68.05.01</t>
  </si>
  <si>
    <t>68.05.57.00</t>
  </si>
  <si>
    <t>68.05.57.02</t>
  </si>
  <si>
    <t>68.05.57.02.01</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</si>
  <si>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</si>
  <si>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</si>
  <si>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</si>
  <si>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</si>
  <si>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</si>
  <si>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</si>
  <si>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</si>
  <si>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</si>
  <si>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REZERVE</t>
  </si>
  <si>
    <t>97.05.02</t>
  </si>
  <si>
    <t>Fond de rezerva al Casei Nationale de Asigurari de Sanatate</t>
  </si>
  <si>
    <t>DIRECTOR,</t>
  </si>
  <si>
    <t>Ec.Mihaela CONSTANTIN</t>
  </si>
  <si>
    <t xml:space="preserve">mii lei </t>
  </si>
  <si>
    <t>00.01.05</t>
  </si>
  <si>
    <t>VENITURI -TOTAL</t>
  </si>
  <si>
    <t xml:space="preserve">I. VENITURI CURENTE          </t>
  </si>
  <si>
    <t xml:space="preserve">B. CONTRIBUTII DE ASIGURARI            </t>
  </si>
  <si>
    <t>20.05</t>
  </si>
  <si>
    <t xml:space="preserve">CONTRIBUTIILE ANGAJATORILOR  </t>
  </si>
  <si>
    <t>20.05.03</t>
  </si>
  <si>
    <t>Contributii de asigurari sociale de sanatate datorate de angajatori</t>
  </si>
  <si>
    <t>20.05.03.01</t>
  </si>
  <si>
    <t>20.05.03.02</t>
  </si>
  <si>
    <t>Contributii pt. asigurari sociale de sanatate datorate de persoanele aflate in somaj</t>
  </si>
  <si>
    <t>20.05.03.04</t>
  </si>
  <si>
    <t>20.05.03.05</t>
  </si>
  <si>
    <t>20.05.03.06</t>
  </si>
  <si>
    <t>21.05</t>
  </si>
  <si>
    <t>CONTRIBUTIILE ASIGURATILOR</t>
  </si>
  <si>
    <t>21.05.03</t>
  </si>
  <si>
    <t>Contributii de asigurari sociale de sanatate datorate de asigurati</t>
  </si>
  <si>
    <t>21.05.03.01</t>
  </si>
  <si>
    <t xml:space="preserve">Contributia datorata de persoane asigurate care au calitatea de angajat </t>
  </si>
  <si>
    <t>21.05.03.02</t>
  </si>
  <si>
    <t>21.05.03.03</t>
  </si>
  <si>
    <t>21.05.03.04</t>
  </si>
  <si>
    <t>Contributia datorata de pensionari</t>
  </si>
  <si>
    <t>21.05.05</t>
  </si>
  <si>
    <t>Contributii facultative ale asiguratilor</t>
  </si>
  <si>
    <t>21.05.50</t>
  </si>
  <si>
    <t>Alte contributii pentru asigurari sociale datorate de asigurati</t>
  </si>
  <si>
    <t>29.00.05</t>
  </si>
  <si>
    <t xml:space="preserve">C.VENITURI NEFISCALE         </t>
  </si>
  <si>
    <t xml:space="preserve">C1.VENITURI DIN PROPRIETATE       </t>
  </si>
  <si>
    <t>30.05</t>
  </si>
  <si>
    <t xml:space="preserve">VENITURI DIN PROPRIETATE       </t>
  </si>
  <si>
    <t>30.05.50</t>
  </si>
  <si>
    <t>Alte venituri din proprietate</t>
  </si>
  <si>
    <t>31.05</t>
  </si>
  <si>
    <t>Venituri din dobanzi</t>
  </si>
  <si>
    <t>31.05.03</t>
  </si>
  <si>
    <t>Alte venituri din dobanzi</t>
  </si>
  <si>
    <t>36.05</t>
  </si>
  <si>
    <t>DIVERSE VENITURI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</si>
  <si>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</si>
  <si>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</si>
  <si>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</si>
  <si>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</si>
  <si>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</si>
  <si>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</si>
  <si>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</si>
  <si>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</si>
  <si>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</si>
  <si>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</si>
  <si>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</si>
  <si>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</si>
  <si>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</si>
  <si>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</si>
  <si>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</si>
  <si>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</si>
  <si>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</si>
  <si>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42.05.27</t>
  </si>
  <si>
    <t xml:space="preserve"> Contributii de asigurari de sanatate pentru persoanele aflate in concediu pentru cresterea copilului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</si>
  <si>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</si>
  <si>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</si>
  <si>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</si>
  <si>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</si>
  <si>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</si>
  <si>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</si>
  <si>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</si>
  <si>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</si>
  <si>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</si>
  <si>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</si>
  <si>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Contributii de asigurari de sanatate pentru persoanele beneficiare de ajutor social</t>
  </si>
  <si>
    <t>43.05.12</t>
  </si>
  <si>
    <t>Sume alocate din veniturile proprii ale Ministerului Sanatatii Publice</t>
  </si>
  <si>
    <t>Contributii de la persoane juridice sau fizice care angajeaza personal salariat</t>
  </si>
  <si>
    <t xml:space="preserve">Contributii  pentru concedii si indemnizatii de la persoane juridice sau fizice </t>
  </si>
  <si>
    <t xml:space="preserve">Contributii pentru concedii sau indemnizatii  datorate de persoanele aflate in somaj </t>
  </si>
  <si>
    <t xml:space="preserve">Contributia suportata de angajator pentru concedii si indemnizatii datoarata de persoanele aflate in incapacitate temporara de munca din cauza de accident de munca sau boala profesionala </t>
  </si>
  <si>
    <t>Contributia pentru concedii si indemnizatii datorate de asigurati</t>
  </si>
  <si>
    <t>30. 00.05</t>
  </si>
  <si>
    <t>33.00.05</t>
  </si>
  <si>
    <t>C2 VANZARI DE BUNURI SI SERVICII</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</si>
  <si>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</si>
  <si>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</si>
  <si>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Raspundem de realitatea si exactitatea datelor</t>
  </si>
  <si>
    <t>Presedinte - Director General</t>
  </si>
  <si>
    <t>Director Executiv - Management Economic</t>
  </si>
  <si>
    <t>00.02.05</t>
  </si>
  <si>
    <t>20. 00.05</t>
  </si>
  <si>
    <t>TITLUL III DOBANZI</t>
  </si>
  <si>
    <t>TITLUL IX ASISTENTA SOCIALA</t>
  </si>
  <si>
    <t>TITLUL XII ACTIVE NEFINANCIARE</t>
  </si>
  <si>
    <t>Partea a III-a CHELTUIELI SOCIAL - CULTURALE</t>
  </si>
  <si>
    <t>Materiale si prestari de servicii cu caracter functional din care:</t>
  </si>
  <si>
    <t>Alte dobanzi</t>
  </si>
  <si>
    <t>Dobanda datorata trezoreriei statului</t>
  </si>
  <si>
    <t>Active fixe</t>
  </si>
  <si>
    <t>Medicamente cu si fara contributie personala</t>
  </si>
  <si>
    <t>ASIGURARI SI ASISTENTA SOCIALA</t>
  </si>
  <si>
    <r>
      <t>TITLUL</t>
    </r>
    <r>
      <rPr>
        <b/>
        <i/>
        <sz val="10"/>
        <rFont val="Arial"/>
        <family val="2"/>
      </rPr>
      <t xml:space="preserve"> IX</t>
    </r>
    <r>
      <rPr>
        <b/>
        <sz val="10"/>
        <rFont val="Arial"/>
        <family val="2"/>
      </rPr>
      <t xml:space="preserve"> ASISTENTA SOCIALA</t>
    </r>
  </si>
  <si>
    <t>Asistenta medicala primara, din care:</t>
  </si>
  <si>
    <t>Asistenta medicala stomatologica, din care:</t>
  </si>
  <si>
    <t>Asistenta medicala pentru specialitati paraclinice, din care:</t>
  </si>
  <si>
    <t xml:space="preserve">Asistenta medicala in centrele medicale multifunctionale, din care: </t>
  </si>
  <si>
    <t xml:space="preserve">   -  sume pentru servicii medicale tratament si medicatie pentru personalul contractual din sistemul sanitar</t>
  </si>
  <si>
    <t>66.05.30</t>
  </si>
  <si>
    <t>66.05.30.03</t>
  </si>
  <si>
    <t>66.05.30.03.02</t>
  </si>
  <si>
    <t>50.05.30</t>
  </si>
  <si>
    <t>66.00.05.01.57</t>
  </si>
  <si>
    <t>50.05.57</t>
  </si>
  <si>
    <t>97.05</t>
  </si>
  <si>
    <t>66.05.85</t>
  </si>
  <si>
    <t>Incasari realizate cumulat</t>
  </si>
  <si>
    <t>Incasari realizate luna curenta</t>
  </si>
  <si>
    <t xml:space="preserve">Plati efectuate cumulat </t>
  </si>
  <si>
    <t>Plati efectuate luna curenta</t>
  </si>
  <si>
    <t>Prevederi bugetare aprobate la finele perioadei de raportare</t>
  </si>
  <si>
    <t>Credite de angajament</t>
  </si>
  <si>
    <t>Credite bugetare anuale aprobate la finele perioadei de raportare</t>
  </si>
  <si>
    <t>Intocmit,</t>
  </si>
  <si>
    <t>21.05.09</t>
  </si>
  <si>
    <t>Contributii de asigurari sociale de sanatate de la persoane care realizeaza venituri de natura profesionala cu caracter ocazional.</t>
  </si>
  <si>
    <t>42.05.47</t>
  </si>
  <si>
    <t>66.05.71.01.03</t>
  </si>
  <si>
    <t>Mobilier, aparatura birotica si alte active corporale</t>
  </si>
  <si>
    <t>Spitale generale</t>
  </si>
  <si>
    <t>42.05.48</t>
  </si>
  <si>
    <t>42.05.49</t>
  </si>
  <si>
    <t>Contributii de asigurari de sanatate pentru cetateni straini aflati in centrele de cazare</t>
  </si>
  <si>
    <t>Contributii de asigurari de sanatate pentru personalul monahal al cultelor recunoscute</t>
  </si>
  <si>
    <t>43.05.18</t>
  </si>
  <si>
    <t>Contributii de asigurari de sanatate pentru cetatenii romani victime ale traficului de persoane pentru o perioada de cel mult 12 luni</t>
  </si>
  <si>
    <t>42.05.50</t>
  </si>
  <si>
    <t>Contributii de asigurari de sanatate pentru persoanele care se afla in executarea masurilor prevazute la art.105, 113 si 114 din Codul penal, precum si pentru persoanele care se afla in perioada de amanare sau intrerupere a executarii pedepsei private de libertate</t>
  </si>
  <si>
    <t>Servicii de urgenta prespitalicesti si transport sanitar, din care:</t>
  </si>
  <si>
    <t xml:space="preserve">    ~ unitati publice</t>
  </si>
  <si>
    <t xml:space="preserve">    ~ unitati private</t>
  </si>
  <si>
    <t xml:space="preserve">    ~ activitatea curenta</t>
  </si>
  <si>
    <t>45.05</t>
  </si>
  <si>
    <t>SUME PRIMITE DE LA UE/ALTI DONATORI IN CONTUL PLATILOR EFECTUATE SI PREFINANTARI</t>
  </si>
  <si>
    <t>45.05.01</t>
  </si>
  <si>
    <t>Fondul European de Dezvoltare Regionala</t>
  </si>
  <si>
    <t>45.05.02</t>
  </si>
  <si>
    <t>Fondul Social European</t>
  </si>
  <si>
    <t>50.05.56</t>
  </si>
  <si>
    <t>TITLUL VIII PROIECTE CU FINANTARE DIN FONDURI EXTERNE NERAMBURSABILE (FEN) POSTADERARE</t>
  </si>
  <si>
    <t>Fondul European de Dezvoltare Regionala (FEDR)</t>
  </si>
  <si>
    <t>Fondul Social European (FSE)</t>
  </si>
  <si>
    <t>66.05.56</t>
  </si>
  <si>
    <t>66.05.56.01</t>
  </si>
  <si>
    <t>66.05.56.02</t>
  </si>
  <si>
    <t>Contributii de asigurari de sanatate pentru pensionari</t>
  </si>
  <si>
    <t>42.05.30</t>
  </si>
  <si>
    <t>Consultanta si expertiza</t>
  </si>
  <si>
    <t xml:space="preserve">    ~ personal contractual</t>
  </si>
  <si>
    <t xml:space="preserve">    ~ medicamente 40% - pentru pensionarii cu pensii de pana la 700 lei/prevazute a fi finantate din veniturile proprii ale M.S. sub forma de transferuri catre bugetul F.N.U.A.S.S.</t>
  </si>
  <si>
    <t>66.05.20.12</t>
  </si>
  <si>
    <t>42.05.53</t>
  </si>
  <si>
    <t xml:space="preserve">Sume alocate din bugetul de stat, altele decat cele de echilibrare, prin bugetul Ministerului Sanatatii </t>
  </si>
  <si>
    <t>12.05</t>
  </si>
  <si>
    <t>12.05.09</t>
  </si>
  <si>
    <t>Alte impozite si taxe generale pe bunuri si servicii</t>
  </si>
  <si>
    <t>Venituri din contributia datorata pentru medicamente finantate din Fondul national unic de asigurari sociale de sanatate si din bugetul Ministerului Sanatatii</t>
  </si>
  <si>
    <t xml:space="preserve">Subventii primite de bugetul fondului national unic de asigurari sociale de sanatate </t>
  </si>
  <si>
    <t>21.05.03.05</t>
  </si>
  <si>
    <t>Contibutii de asigurari sociale de sanatate restituite</t>
  </si>
  <si>
    <t>Contributii de asigurari sociale de sanatate datorate de persoane care realizeaza venituri din activitati independente si alte activitati si persoanele care nu realizeaza venituri</t>
  </si>
  <si>
    <t>21.05.16</t>
  </si>
  <si>
    <t>21.05.17</t>
  </si>
  <si>
    <t>21.05.18</t>
  </si>
  <si>
    <t>21.05.19</t>
  </si>
  <si>
    <t>21.05.20</t>
  </si>
  <si>
    <t>21.05.21</t>
  </si>
  <si>
    <t>Contributia individuala de asigurari sociale de sanatate datorata de persoanele care realizeaza venituri din drepturi de proprietate intelectuala</t>
  </si>
  <si>
    <t>Contributia individuala de asigurari sociale de sanatate datorata de persoanele care realizeaza venituri din activitati desfasurate in baza contractelor/conventiilor civile incheiate potrivit Codului civil, precum si a contractelor pe agent</t>
  </si>
  <si>
    <t>Contributia individuala de asigurari sociale de sanatate datorata de persoanele care realizeaza venituri din activitatea de expertiza contabila si tehnica, judiciara si extrajudiciara</t>
  </si>
  <si>
    <t>Contributia individuala de asigurari sociale de sanatate datorata de persoanele care realizeaza venitul obtinut dintr-o asociere cu o microintreprindere care nu genereza o persoana juridica</t>
  </si>
  <si>
    <t>Contributia individuala de asigurari sociale de sanatate datorata de persoanele care realizeaza venituri , in regim de retinere la sursa a impozitului pe venit, din asocierile fara personalitate juridica</t>
  </si>
  <si>
    <t>Contributia individuala de asigurari sociale de sanatate datorata de persoanele care realizeaza venituri , in regim de retinere la sursa a impozitului pe venit, din activitati agricole</t>
  </si>
  <si>
    <t>12.05.10</t>
  </si>
  <si>
    <t>Venituri din contributia datorata pentru medicamente finantate din Fondul national unic de asigurari sociale de sanatate pana la data de 30 septembrie 2011</t>
  </si>
  <si>
    <t>Constructii</t>
  </si>
  <si>
    <t>Reparatii capitale aferente activelor fixe</t>
  </si>
  <si>
    <t xml:space="preserve">    ~ Subprogramul de monitorizarea activa a terapiilor specifice oncologice </t>
  </si>
  <si>
    <t xml:space="preserve">                   ~ PET - CT</t>
  </si>
  <si>
    <t xml:space="preserve">    ~  sume pentru evaluarea anuala a bolnavilor cu diabet zaharat (hemoglobina glicata)</t>
  </si>
  <si>
    <r>
      <t xml:space="preserve">    ~ activitatea curenta</t>
    </r>
    <r>
      <rPr>
        <sz val="10"/>
        <color indexed="9"/>
        <rFont val="Arial"/>
        <family val="2"/>
      </rPr>
      <t xml:space="preserve">, </t>
    </r>
    <r>
      <rPr>
        <sz val="10"/>
        <rFont val="Arial"/>
        <family val="2"/>
      </rPr>
      <t>din care:</t>
    </r>
  </si>
  <si>
    <t>Alte drepturi salariale in bani, din care:</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</si>
  <si>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</si>
  <si>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</si>
  <si>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</si>
  <si>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</si>
  <si>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</si>
  <si>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</si>
  <si>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</si>
  <si>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</si>
  <si>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</si>
  <si>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 xml:space="preserve">           -hotarari judecatoresti conform OUG 71/2009; OUG 92/2012</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</si>
  <si>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</si>
  <si>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</si>
  <si>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</si>
  <si>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</si>
  <si>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</si>
  <si>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</si>
  <si>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</si>
  <si>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</si>
  <si>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</si>
  <si>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</si>
  <si>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</si>
  <si>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</si>
  <si>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 xml:space="preserve"> Plati efectuate in anii precedenti si recuperate in anul curent- Sanatate</t>
  </si>
  <si>
    <t>Servicii medicale de hemodializa si dializa peritoneala,din care:</t>
  </si>
  <si>
    <t>Dispozitive si echipamente medicale, din care:</t>
  </si>
  <si>
    <t>Asistenta medicala  pentru specialitati clinice, din care:</t>
  </si>
  <si>
    <t>Unitati de recuperare-reabilitare a sanatatii, din care:</t>
  </si>
  <si>
    <t>Ingrijiri medicale la domiciliu, din care:</t>
  </si>
  <si>
    <t>Prestatii medicale acordate in baza documentelor internationale, din care:</t>
  </si>
  <si>
    <t>Servicii publice descentralizate, din care:</t>
  </si>
  <si>
    <t>Indemnizatii de detasare</t>
  </si>
  <si>
    <t>21.05.22</t>
  </si>
  <si>
    <t>Contributia individuala de asigurari sociale de sanatate datorata de persoanele care realizeaza venituri din arendarea bunurilor agricole</t>
  </si>
  <si>
    <t>20.05.03.03</t>
  </si>
  <si>
    <t>Veniuri incasate in urma valorificarii creantelor de catre  AVAS</t>
  </si>
  <si>
    <t>Salarii de baza din care:</t>
  </si>
  <si>
    <t xml:space="preserve">      -salarii de baza</t>
  </si>
  <si>
    <t xml:space="preserve">      -concedii medicale</t>
  </si>
  <si>
    <t xml:space="preserve">      -altele</t>
  </si>
  <si>
    <t xml:space="preserve">           -concedii medicale</t>
  </si>
  <si>
    <t xml:space="preserve">           -altele</t>
  </si>
  <si>
    <t xml:space="preserve">Prevederi bugetare trimestriale </t>
  </si>
  <si>
    <t>Credite bugetare trimestriale cumulate</t>
  </si>
  <si>
    <t>21.05.23</t>
  </si>
  <si>
    <t>Contributia individuala de asigurari sociale de sanatate datorata de persoanele care realizeaza venituri din cedarea folosintei bunurilor</t>
  </si>
  <si>
    <t>Venituri din compensarea creantelor din despagubiri</t>
  </si>
  <si>
    <t>CONT DE EXECUTIE VENITURI IUNIE 2014</t>
  </si>
  <si>
    <t>CONT DE EXECUTIE CHELTUIELI IUNIE 2014</t>
  </si>
  <si>
    <t>CASA DE ASIGURARI DE SANATATE BRAILA</t>
  </si>
  <si>
    <t>DR. NEDELCU CAMELIA</t>
  </si>
  <si>
    <t>EC. LUNGU FRUSINA</t>
  </si>
  <si>
    <t>Nume Prenume EC. PIRLOG ARGENTINA</t>
  </si>
  <si>
    <t>Nr. Telefon 0239627700/229</t>
  </si>
  <si>
    <t xml:space="preserve">                             Presedinte - Director General</t>
  </si>
</sst>
</file>

<file path=xl/styles.xml><?xml version="1.0" encoding="utf-8"?>
<styleSheet xmlns="http://schemas.openxmlformats.org/spreadsheetml/2006/main">
  <numFmts count="6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_ ;[Red]\-#,##0.00\ "/>
    <numFmt numFmtId="176" formatCode="#,##0.00;[Red]#,##0.00"/>
    <numFmt numFmtId="177" formatCode="0.00;[Red]0.00"/>
    <numFmt numFmtId="178" formatCode="#,##0_ ;[Red]\-#,##0\ "/>
    <numFmt numFmtId="179" formatCode="0_ ;[Red]\-0\ "/>
    <numFmt numFmtId="180" formatCode="#,##0.00_ ;\-#,##0.00\ "/>
    <numFmt numFmtId="181" formatCode="_-* #,##0\ _L_E_I_-;\-* #,##0\ _L_E_I_-;_-* &quot;-&quot;\ _L_E_I_-;_-@_-"/>
    <numFmt numFmtId="182" formatCode="_-* #,##0.00\ _L_E_I_-;\-* #,##0.00\ _L_E_I_-;_-* &quot;-&quot;??\ _L_E_I_-;_-@_-"/>
    <numFmt numFmtId="183" formatCode="#,##0.0000"/>
    <numFmt numFmtId="184" formatCode="#,##0.000000000"/>
    <numFmt numFmtId="185" formatCode="#,##0.00000000000000"/>
    <numFmt numFmtId="186" formatCode="#,##0.0000000000000000"/>
    <numFmt numFmtId="187" formatCode="#,##0.0000000"/>
    <numFmt numFmtId="188" formatCode="#,##0.0_ ;[Red]\-#,##0.0\ "/>
    <numFmt numFmtId="189" formatCode="0.00000"/>
    <numFmt numFmtId="190" formatCode="0.0000"/>
    <numFmt numFmtId="191" formatCode="0.000"/>
    <numFmt numFmtId="192" formatCode="0.0"/>
    <numFmt numFmtId="193" formatCode="0.000000000"/>
    <numFmt numFmtId="194" formatCode="0.00000000"/>
    <numFmt numFmtId="195" formatCode="0.0000000"/>
    <numFmt numFmtId="196" formatCode="0.000000"/>
    <numFmt numFmtId="197" formatCode="&quot;Da&quot;;&quot;Da&quot;;&quot;Nu&quot;"/>
    <numFmt numFmtId="198" formatCode="&quot;Adevărat&quot;;&quot;Adevărat&quot;;&quot;Fals&quot;"/>
    <numFmt numFmtId="199" formatCode="&quot;Activat&quot;;&quot;Activat&quot;;&quot;Dezactivat&quot;"/>
    <numFmt numFmtId="200" formatCode="#,##0.00000"/>
    <numFmt numFmtId="201" formatCode="#,##0.000000"/>
    <numFmt numFmtId="202" formatCode="#,##0.00000000"/>
    <numFmt numFmtId="203" formatCode="#,##0.0000000000"/>
    <numFmt numFmtId="204" formatCode="#,##0.00000000000"/>
    <numFmt numFmtId="205" formatCode="#,##0;[Red]#,##0"/>
    <numFmt numFmtId="206" formatCode="0_ ;\-0\ "/>
    <numFmt numFmtId="207" formatCode="_-* #,##0\ _L_e_i_-;\-* #,##0\ _L_e_i_-;_-* &quot;-&quot;\ _L_e_i_-;_-@_-"/>
    <numFmt numFmtId="208" formatCode="_-* #,##0.00\ _L_e_i_-;\-* #,##0.00\ _L_e_i_-;_-* &quot;-&quot;??\ _L_e_i_-;_-@_-"/>
    <numFmt numFmtId="209" formatCode="#,##0.0\ &quot;lei&quot;"/>
    <numFmt numFmtId="210" formatCode="#,##0.000000000000"/>
    <numFmt numFmtId="211" formatCode="[$-418]d\ mmmm\ yyyy"/>
    <numFmt numFmtId="212" formatCode="[$-418]mmmm\-yy;@"/>
    <numFmt numFmtId="213" formatCode="#,##0.0000000000000"/>
    <numFmt numFmtId="214" formatCode="#,##0.000000000000000"/>
    <numFmt numFmtId="215" formatCode="#,##0.00000000000000000"/>
    <numFmt numFmtId="216" formatCode="#,##0.000000000000000000"/>
  </numFmts>
  <fonts count="32">
    <font>
      <sz val="10"/>
      <name val="Arial"/>
      <family val="0"/>
    </font>
    <font>
      <u val="single"/>
      <sz val="10"/>
      <color indexed="12"/>
      <name val="Arial"/>
      <family val="0"/>
    </font>
    <font>
      <u val="single"/>
      <sz val="10"/>
      <color indexed="36"/>
      <name val="Arial"/>
      <family val="0"/>
    </font>
    <font>
      <b/>
      <i/>
      <sz val="14"/>
      <name val="Arial"/>
      <family val="2"/>
    </font>
    <font>
      <b/>
      <i/>
      <sz val="10"/>
      <name val="Arial"/>
      <family val="2"/>
    </font>
    <font>
      <b/>
      <sz val="9"/>
      <name val="Arial"/>
      <family val="2"/>
    </font>
    <font>
      <sz val="8"/>
      <name val="Arial"/>
      <family val="2"/>
    </font>
    <font>
      <sz val="9"/>
      <name val="Arial"/>
      <family val="2"/>
    </font>
    <font>
      <b/>
      <sz val="10"/>
      <name val="Arial"/>
      <family val="2"/>
    </font>
    <font>
      <b/>
      <i/>
      <sz val="8"/>
      <name val="Arial"/>
      <family val="2"/>
    </font>
    <font>
      <i/>
      <sz val="8"/>
      <name val="Arial"/>
      <family val="2"/>
    </font>
    <font>
      <sz val="11"/>
      <name val="Times New Roman CE"/>
      <family val="0"/>
    </font>
    <font>
      <sz val="10"/>
      <color indexed="8"/>
      <name val="Arial"/>
      <family val="2"/>
    </font>
    <font>
      <sz val="11"/>
      <name val="Arial"/>
      <family val="2"/>
    </font>
    <font>
      <i/>
      <sz val="11"/>
      <name val="Arial"/>
      <family val="2"/>
    </font>
    <font>
      <b/>
      <sz val="12"/>
      <name val="Arial"/>
      <family val="2"/>
    </font>
    <font>
      <b/>
      <sz val="14"/>
      <name val="Arial"/>
      <family val="2"/>
    </font>
    <font>
      <b/>
      <i/>
      <sz val="11"/>
      <name val="Arial"/>
      <family val="2"/>
    </font>
    <font>
      <b/>
      <sz val="11"/>
      <name val="Arial"/>
      <family val="2"/>
    </font>
    <font>
      <b/>
      <i/>
      <sz val="11"/>
      <color indexed="10"/>
      <name val="Arial"/>
      <family val="2"/>
    </font>
    <font>
      <b/>
      <sz val="9"/>
      <color indexed="10"/>
      <name val="Arial"/>
      <family val="2"/>
    </font>
    <font>
      <sz val="10"/>
      <color indexed="10"/>
      <name val="Arial"/>
      <family val="2"/>
    </font>
    <font>
      <b/>
      <i/>
      <sz val="10"/>
      <color indexed="10"/>
      <name val="Arial"/>
      <family val="2"/>
    </font>
    <font>
      <i/>
      <sz val="8"/>
      <color indexed="10"/>
      <name val="Arial"/>
      <family val="2"/>
    </font>
    <font>
      <b/>
      <i/>
      <sz val="12"/>
      <name val="Arial"/>
      <family val="2"/>
    </font>
    <font>
      <sz val="10"/>
      <color indexed="9"/>
      <name val="Arial"/>
      <family val="2"/>
    </font>
    <font>
      <i/>
      <sz val="10"/>
      <name val="Arial"/>
      <family val="2"/>
    </font>
    <font>
      <i/>
      <sz val="9"/>
      <name val="Arial"/>
      <family val="2"/>
    </font>
    <font>
      <i/>
      <sz val="10"/>
      <color indexed="8"/>
      <name val="Arial"/>
      <family val="2"/>
    </font>
    <font>
      <b/>
      <sz val="10"/>
      <color indexed="10"/>
      <name val="Arial"/>
      <family val="2"/>
    </font>
    <font>
      <b/>
      <sz val="10"/>
      <color indexed="45"/>
      <name val="Arial"/>
      <family val="0"/>
    </font>
    <font>
      <sz val="10"/>
      <color indexed="45"/>
      <name val="Arial"/>
      <family val="0"/>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2">
    <border>
      <left/>
      <right/>
      <top/>
      <bottom/>
      <diagonal/>
    </border>
    <border>
      <left style="hair"/>
      <right style="hair"/>
      <top style="hair"/>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73">
    <xf numFmtId="0" fontId="0" fillId="0" borderId="0" xfId="0" applyAlignment="1">
      <alignment/>
    </xf>
    <xf numFmtId="0" fontId="0" fillId="0" borderId="0" xfId="0" applyFill="1" applyAlignment="1">
      <alignment/>
    </xf>
    <xf numFmtId="3" fontId="0" fillId="0" borderId="0" xfId="0" applyNumberFormat="1" applyFill="1" applyAlignment="1">
      <alignment/>
    </xf>
    <xf numFmtId="49" fontId="6" fillId="0" borderId="0" xfId="0" applyNumberFormat="1" applyFont="1" applyFill="1" applyBorder="1" applyAlignment="1">
      <alignment vertical="top" wrapText="1"/>
    </xf>
    <xf numFmtId="3" fontId="7" fillId="0" borderId="0" xfId="0" applyNumberFormat="1" applyFont="1" applyFill="1" applyBorder="1" applyAlignment="1">
      <alignment/>
    </xf>
    <xf numFmtId="3" fontId="8" fillId="0" borderId="0" xfId="0" applyNumberFormat="1" applyFont="1" applyFill="1" applyBorder="1" applyAlignment="1">
      <alignment horizontal="center" wrapText="1"/>
    </xf>
    <xf numFmtId="0" fontId="0" fillId="0" borderId="0" xfId="0" applyFill="1" applyBorder="1" applyAlignment="1">
      <alignment/>
    </xf>
    <xf numFmtId="0" fontId="7" fillId="0" borderId="0" xfId="0" applyFont="1" applyFill="1" applyAlignment="1">
      <alignment/>
    </xf>
    <xf numFmtId="0" fontId="10" fillId="0" borderId="0" xfId="0" applyFont="1" applyFill="1" applyAlignment="1">
      <alignment/>
    </xf>
    <xf numFmtId="4" fontId="8" fillId="0" borderId="0" xfId="0" applyNumberFormat="1" applyFont="1" applyFill="1" applyBorder="1" applyAlignment="1">
      <alignment/>
    </xf>
    <xf numFmtId="0" fontId="8" fillId="0" borderId="0" xfId="0" applyFont="1" applyFill="1" applyAlignment="1">
      <alignment/>
    </xf>
    <xf numFmtId="0" fontId="0" fillId="0" borderId="0" xfId="0" applyFont="1" applyFill="1" applyAlignment="1">
      <alignment/>
    </xf>
    <xf numFmtId="4" fontId="0" fillId="0" borderId="0" xfId="0" applyNumberFormat="1" applyFill="1" applyBorder="1" applyAlignment="1">
      <alignment/>
    </xf>
    <xf numFmtId="0" fontId="0" fillId="0" borderId="0" xfId="0" applyFont="1" applyFill="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Alignment="1">
      <alignment wrapText="1"/>
    </xf>
    <xf numFmtId="0" fontId="8" fillId="0" borderId="0" xfId="0" applyFont="1" applyFill="1" applyAlignment="1">
      <alignment vertical="center" wrapText="1"/>
    </xf>
    <xf numFmtId="49" fontId="5" fillId="0" borderId="1" xfId="0" applyNumberFormat="1" applyFont="1" applyFill="1" applyBorder="1" applyAlignment="1">
      <alignment horizontal="left"/>
    </xf>
    <xf numFmtId="49" fontId="7" fillId="0" borderId="1" xfId="0" applyNumberFormat="1" applyFont="1" applyFill="1" applyBorder="1" applyAlignment="1">
      <alignment horizontal="left"/>
    </xf>
    <xf numFmtId="4" fontId="0" fillId="0" borderId="1" xfId="0" applyNumberFormat="1" applyFont="1" applyFill="1" applyBorder="1" applyAlignment="1">
      <alignment wrapText="1"/>
    </xf>
    <xf numFmtId="4" fontId="8" fillId="0" borderId="1" xfId="0" applyNumberFormat="1" applyFont="1" applyFill="1" applyBorder="1" applyAlignment="1">
      <alignment wrapText="1"/>
    </xf>
    <xf numFmtId="4" fontId="0" fillId="0" borderId="1" xfId="0" applyNumberFormat="1" applyFont="1" applyFill="1" applyBorder="1" applyAlignment="1">
      <alignment wrapText="1"/>
    </xf>
    <xf numFmtId="4" fontId="12" fillId="0" borderId="1" xfId="0" applyNumberFormat="1" applyFont="1" applyFill="1" applyBorder="1" applyAlignment="1">
      <alignment wrapText="1"/>
    </xf>
    <xf numFmtId="49" fontId="7" fillId="0" borderId="1" xfId="0" applyNumberFormat="1" applyFont="1" applyFill="1" applyBorder="1" applyAlignment="1" applyProtection="1">
      <alignment horizontal="left" vertical="center"/>
      <protection/>
    </xf>
    <xf numFmtId="4" fontId="12" fillId="0" borderId="1" xfId="0" applyNumberFormat="1" applyFont="1" applyFill="1" applyBorder="1" applyAlignment="1" applyProtection="1">
      <alignment horizontal="left" wrapText="1"/>
      <protection/>
    </xf>
    <xf numFmtId="4" fontId="7" fillId="0" borderId="1" xfId="0" applyNumberFormat="1" applyFont="1" applyFill="1" applyBorder="1" applyAlignment="1">
      <alignment horizontal="left"/>
    </xf>
    <xf numFmtId="4" fontId="0" fillId="0" borderId="1" xfId="0" applyNumberFormat="1" applyFont="1" applyFill="1" applyBorder="1" applyAlignment="1" applyProtection="1">
      <alignment horizontal="left" wrapText="1"/>
      <protection/>
    </xf>
    <xf numFmtId="0" fontId="7" fillId="0" borderId="1" xfId="0" applyFont="1" applyFill="1" applyBorder="1" applyAlignment="1">
      <alignment wrapText="1"/>
    </xf>
    <xf numFmtId="175" fontId="0" fillId="0" borderId="1" xfId="0" applyNumberFormat="1" applyFont="1" applyFill="1" applyBorder="1" applyAlignment="1" applyProtection="1">
      <alignment wrapText="1"/>
      <protection/>
    </xf>
    <xf numFmtId="0" fontId="0" fillId="0" borderId="0" xfId="0" applyFont="1" applyFill="1" applyAlignment="1">
      <alignment wrapText="1"/>
    </xf>
    <xf numFmtId="49" fontId="5" fillId="0" borderId="1" xfId="0" applyNumberFormat="1" applyFont="1" applyFill="1" applyBorder="1" applyAlignment="1">
      <alignment horizontal="left"/>
    </xf>
    <xf numFmtId="0" fontId="8" fillId="0" borderId="0" xfId="0" applyFont="1" applyFill="1" applyBorder="1" applyAlignment="1">
      <alignment/>
    </xf>
    <xf numFmtId="0" fontId="0" fillId="0" borderId="1" xfId="0" applyFont="1" applyFill="1" applyBorder="1" applyAlignment="1">
      <alignment wrapText="1"/>
    </xf>
    <xf numFmtId="175" fontId="0" fillId="0" borderId="1" xfId="22" applyNumberFormat="1" applyFont="1" applyFill="1" applyBorder="1" applyAlignment="1" applyProtection="1">
      <alignment wrapText="1"/>
      <protection/>
    </xf>
    <xf numFmtId="0" fontId="13" fillId="0" borderId="0" xfId="0" applyFont="1" applyFill="1" applyAlignment="1">
      <alignment wrapText="1"/>
    </xf>
    <xf numFmtId="0" fontId="13" fillId="0" borderId="0" xfId="0" applyFont="1" applyFill="1" applyAlignment="1">
      <alignment/>
    </xf>
    <xf numFmtId="175" fontId="8" fillId="0" borderId="1" xfId="22" applyNumberFormat="1" applyFont="1" applyFill="1" applyBorder="1" applyAlignment="1" applyProtection="1">
      <alignment horizontal="left" wrapText="1"/>
      <protection/>
    </xf>
    <xf numFmtId="175" fontId="8" fillId="0" borderId="1" xfId="22" applyNumberFormat="1" applyFont="1" applyFill="1" applyBorder="1" applyAlignment="1">
      <alignment wrapText="1"/>
      <protection/>
    </xf>
    <xf numFmtId="175" fontId="0" fillId="0" borderId="1" xfId="22" applyNumberFormat="1" applyFont="1" applyFill="1" applyBorder="1" applyAlignment="1">
      <alignment wrapText="1"/>
      <protection/>
    </xf>
    <xf numFmtId="175" fontId="0" fillId="0" borderId="1" xfId="22" applyNumberFormat="1" applyFont="1" applyFill="1" applyBorder="1" applyAlignment="1" applyProtection="1">
      <alignment horizontal="left" vertical="center" wrapText="1"/>
      <protection/>
    </xf>
    <xf numFmtId="175" fontId="0" fillId="0" borderId="1" xfId="21" applyNumberFormat="1" applyFont="1" applyFill="1" applyBorder="1" applyAlignment="1">
      <alignment vertical="top" wrapText="1"/>
      <protection/>
    </xf>
    <xf numFmtId="175" fontId="8" fillId="0" borderId="1" xfId="22" applyNumberFormat="1" applyFont="1" applyFill="1" applyBorder="1" applyAlignment="1">
      <alignment/>
      <protection/>
    </xf>
    <xf numFmtId="175" fontId="0" fillId="0" borderId="1" xfId="22" applyNumberFormat="1" applyFont="1" applyFill="1" applyBorder="1" applyAlignment="1">
      <alignment/>
      <protection/>
    </xf>
    <xf numFmtId="49"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49"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49" fontId="8" fillId="0" borderId="1" xfId="0" applyNumberFormat="1" applyFont="1" applyFill="1" applyBorder="1" applyAlignment="1">
      <alignment vertical="top" wrapText="1"/>
    </xf>
    <xf numFmtId="3" fontId="8" fillId="0" borderId="1" xfId="0" applyNumberFormat="1" applyFont="1" applyFill="1" applyBorder="1" applyAlignment="1">
      <alignment vertical="top" wrapText="1"/>
    </xf>
    <xf numFmtId="49" fontId="0" fillId="0" borderId="1" xfId="0" applyNumberFormat="1" applyFont="1" applyFill="1" applyBorder="1" applyAlignment="1">
      <alignment vertical="top" wrapText="1"/>
    </xf>
    <xf numFmtId="3" fontId="0" fillId="0" borderId="1" xfId="0" applyNumberFormat="1" applyFont="1" applyFill="1" applyBorder="1" applyAlignment="1" applyProtection="1">
      <alignment vertical="top" wrapText="1"/>
      <protection/>
    </xf>
    <xf numFmtId="49" fontId="0" fillId="0" borderId="1" xfId="0" applyNumberFormat="1" applyFont="1" applyFill="1" applyBorder="1" applyAlignment="1" applyProtection="1">
      <alignment vertical="top" wrapText="1"/>
      <protection/>
    </xf>
    <xf numFmtId="49" fontId="0"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3" fontId="4" fillId="0" borderId="0" xfId="0" applyNumberFormat="1" applyFont="1" applyFill="1" applyBorder="1" applyAlignment="1">
      <alignment horizontal="center" wrapText="1"/>
    </xf>
    <xf numFmtId="4"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xf>
    <xf numFmtId="0" fontId="14" fillId="0" borderId="0" xfId="0" applyFont="1" applyFill="1" applyAlignment="1">
      <alignment horizontal="left" wrapText="1"/>
    </xf>
    <xf numFmtId="4" fontId="8" fillId="0" borderId="1" xfId="22" applyNumberFormat="1" applyFont="1" applyFill="1" applyBorder="1" applyAlignment="1" applyProtection="1">
      <alignment horizontal="right" wrapText="1"/>
      <protection/>
    </xf>
    <xf numFmtId="4" fontId="8" fillId="0" borderId="1" xfId="22" applyNumberFormat="1" applyFont="1" applyFill="1" applyBorder="1" applyAlignment="1">
      <alignment horizontal="right" wrapText="1"/>
      <protection/>
    </xf>
    <xf numFmtId="4" fontId="4" fillId="0" borderId="1" xfId="0" applyNumberFormat="1" applyFont="1" applyFill="1" applyBorder="1" applyAlignment="1">
      <alignment horizontal="right"/>
    </xf>
    <xf numFmtId="4" fontId="8" fillId="0" borderId="1" xfId="22" applyNumberFormat="1" applyFont="1" applyFill="1" applyBorder="1" applyAlignment="1">
      <alignment horizontal="right"/>
      <protection/>
    </xf>
    <xf numFmtId="4" fontId="0" fillId="0" borderId="1" xfId="22" applyNumberFormat="1" applyFont="1" applyFill="1" applyBorder="1" applyAlignment="1">
      <alignment horizontal="right" wrapText="1"/>
      <protection/>
    </xf>
    <xf numFmtId="3" fontId="0" fillId="0" borderId="0" xfId="0" applyNumberFormat="1" applyFont="1" applyFill="1" applyAlignment="1">
      <alignment/>
    </xf>
    <xf numFmtId="3" fontId="16" fillId="0" borderId="0" xfId="0" applyNumberFormat="1" applyFont="1" applyFill="1" applyAlignment="1">
      <alignment horizontal="center"/>
    </xf>
    <xf numFmtId="0" fontId="16" fillId="0" borderId="0" xfId="0" applyFont="1" applyFill="1" applyAlignment="1">
      <alignment horizontal="center"/>
    </xf>
    <xf numFmtId="49" fontId="8" fillId="0" borderId="1" xfId="0" applyNumberFormat="1" applyFont="1" applyFill="1" applyBorder="1" applyAlignment="1">
      <alignment vertical="top" wrapText="1"/>
    </xf>
    <xf numFmtId="175" fontId="8" fillId="0" borderId="1" xfId="22" applyNumberFormat="1" applyFont="1" applyFill="1" applyBorder="1" applyAlignment="1">
      <alignment wrapText="1"/>
      <protection/>
    </xf>
    <xf numFmtId="0" fontId="9" fillId="0" borderId="0" xfId="0" applyFont="1" applyFill="1" applyAlignment="1">
      <alignment/>
    </xf>
    <xf numFmtId="175" fontId="8" fillId="0" borderId="1" xfId="23" applyNumberFormat="1" applyFont="1" applyFill="1" applyBorder="1" applyAlignment="1" applyProtection="1">
      <alignment vertical="top" wrapText="1"/>
      <protection/>
    </xf>
    <xf numFmtId="4" fontId="4" fillId="0" borderId="1" xfId="0" applyNumberFormat="1" applyFont="1" applyFill="1" applyBorder="1" applyAlignment="1">
      <alignment horizontal="right"/>
    </xf>
    <xf numFmtId="0" fontId="8" fillId="0" borderId="0" xfId="0" applyFont="1" applyFill="1" applyAlignment="1">
      <alignment wrapText="1"/>
    </xf>
    <xf numFmtId="0" fontId="8" fillId="0" borderId="0" xfId="0" applyFont="1" applyFill="1" applyAlignment="1">
      <alignment/>
    </xf>
    <xf numFmtId="0" fontId="8" fillId="0" borderId="0" xfId="0" applyFont="1" applyFill="1" applyBorder="1" applyAlignment="1">
      <alignment/>
    </xf>
    <xf numFmtId="4" fontId="8" fillId="0" borderId="0" xfId="0" applyNumberFormat="1" applyFont="1" applyFill="1" applyBorder="1" applyAlignment="1">
      <alignment/>
    </xf>
    <xf numFmtId="49" fontId="13" fillId="0" borderId="1" xfId="0" applyNumberFormat="1" applyFont="1" applyFill="1" applyBorder="1" applyAlignment="1">
      <alignment vertical="top" wrapText="1"/>
    </xf>
    <xf numFmtId="175" fontId="17" fillId="0" borderId="1" xfId="22" applyNumberFormat="1" applyFont="1" applyFill="1" applyBorder="1" applyAlignment="1">
      <alignment wrapText="1"/>
      <protection/>
    </xf>
    <xf numFmtId="4" fontId="18" fillId="0" borderId="1" xfId="22" applyNumberFormat="1" applyFont="1" applyFill="1" applyBorder="1" applyAlignment="1" applyProtection="1">
      <alignment horizontal="right" wrapText="1"/>
      <protection/>
    </xf>
    <xf numFmtId="0" fontId="14" fillId="0" borderId="0" xfId="0" applyFont="1" applyFill="1" applyAlignment="1">
      <alignment/>
    </xf>
    <xf numFmtId="49" fontId="14" fillId="0" borderId="1" xfId="0" applyNumberFormat="1" applyFont="1" applyFill="1" applyBorder="1" applyAlignment="1">
      <alignment vertical="top" wrapText="1"/>
    </xf>
    <xf numFmtId="4" fontId="17" fillId="0" borderId="1" xfId="0" applyNumberFormat="1" applyFont="1" applyFill="1" applyBorder="1" applyAlignment="1">
      <alignment horizontal="right"/>
    </xf>
    <xf numFmtId="49" fontId="18" fillId="0" borderId="1" xfId="0" applyNumberFormat="1" applyFont="1" applyFill="1" applyBorder="1" applyAlignment="1">
      <alignment vertical="top" wrapText="1"/>
    </xf>
    <xf numFmtId="175" fontId="18" fillId="0" borderId="1" xfId="22" applyNumberFormat="1" applyFont="1" applyFill="1" applyBorder="1" applyAlignment="1">
      <alignment wrapText="1"/>
      <protection/>
    </xf>
    <xf numFmtId="4" fontId="18" fillId="0" borderId="1" xfId="22" applyNumberFormat="1" applyFont="1" applyFill="1" applyBorder="1" applyAlignment="1">
      <alignment horizontal="right" wrapText="1"/>
      <protection/>
    </xf>
    <xf numFmtId="0" fontId="0" fillId="0" borderId="0" xfId="0" applyFont="1" applyFill="1" applyAlignment="1">
      <alignment horizontal="center"/>
    </xf>
    <xf numFmtId="3" fontId="20" fillId="0" borderId="0" xfId="0" applyNumberFormat="1" applyFont="1" applyFill="1" applyAlignment="1">
      <alignment/>
    </xf>
    <xf numFmtId="0" fontId="20" fillId="0" borderId="0" xfId="0" applyFont="1" applyFill="1" applyAlignment="1">
      <alignment/>
    </xf>
    <xf numFmtId="4" fontId="0" fillId="0" borderId="1" xfId="22" applyNumberFormat="1" applyFont="1" applyFill="1" applyBorder="1" applyAlignment="1">
      <alignment wrapText="1"/>
      <protection/>
    </xf>
    <xf numFmtId="4" fontId="11" fillId="0" borderId="1" xfId="0" applyNumberFormat="1" applyFont="1" applyFill="1" applyBorder="1" applyAlignment="1">
      <alignment wrapText="1"/>
    </xf>
    <xf numFmtId="0" fontId="4" fillId="0" borderId="0" xfId="0" applyFont="1" applyFill="1" applyAlignment="1">
      <alignment horizontal="left"/>
    </xf>
    <xf numFmtId="4" fontId="3" fillId="0" borderId="0" xfId="0" applyNumberFormat="1" applyFont="1" applyFill="1" applyAlignment="1">
      <alignment horizontal="center"/>
    </xf>
    <xf numFmtId="0" fontId="8"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8" fillId="0" borderId="0" xfId="0" applyNumberFormat="1" applyFont="1" applyFill="1" applyBorder="1" applyAlignment="1">
      <alignment horizontal="center" vertical="center" wrapText="1"/>
    </xf>
    <xf numFmtId="0" fontId="0" fillId="0" borderId="0" xfId="0" applyFont="1" applyFill="1" applyBorder="1" applyAlignment="1">
      <alignment/>
    </xf>
    <xf numFmtId="3" fontId="8" fillId="0" borderId="1" xfId="0" applyNumberFormat="1" applyFont="1" applyFill="1" applyBorder="1" applyAlignment="1">
      <alignment horizontal="center" wrapText="1"/>
    </xf>
    <xf numFmtId="3" fontId="8" fillId="0" borderId="0" xfId="0" applyNumberFormat="1" applyFont="1" applyFill="1" applyBorder="1" applyAlignment="1">
      <alignment horizontal="center"/>
    </xf>
    <xf numFmtId="3" fontId="0" fillId="0" borderId="0" xfId="0" applyNumberFormat="1" applyFont="1" applyFill="1" applyBorder="1" applyAlignment="1">
      <alignment/>
    </xf>
    <xf numFmtId="4" fontId="0" fillId="0" borderId="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13" fillId="0" borderId="0" xfId="0" applyFont="1" applyFill="1" applyBorder="1" applyAlignment="1">
      <alignment/>
    </xf>
    <xf numFmtId="4" fontId="13" fillId="0" borderId="0" xfId="0" applyNumberFormat="1" applyFont="1" applyFill="1" applyBorder="1" applyAlignment="1">
      <alignment/>
    </xf>
    <xf numFmtId="4" fontId="0" fillId="0" borderId="0" xfId="0" applyNumberFormat="1" applyFill="1" applyAlignment="1">
      <alignment/>
    </xf>
    <xf numFmtId="0" fontId="0" fillId="0" borderId="1" xfId="0" applyFont="1" applyFill="1" applyBorder="1" applyAlignment="1">
      <alignment horizontal="left" vertical="center" wrapText="1"/>
    </xf>
    <xf numFmtId="0" fontId="13" fillId="0" borderId="1" xfId="0" applyFont="1" applyFill="1" applyBorder="1" applyAlignment="1">
      <alignment wrapText="1"/>
    </xf>
    <xf numFmtId="4" fontId="13" fillId="0" borderId="1" xfId="22" applyNumberFormat="1" applyFont="1" applyFill="1" applyBorder="1" applyAlignment="1" applyProtection="1">
      <alignment wrapText="1"/>
      <protection/>
    </xf>
    <xf numFmtId="4" fontId="13" fillId="0" borderId="1" xfId="22" applyNumberFormat="1" applyFont="1" applyFill="1" applyBorder="1" applyAlignment="1">
      <alignment wrapText="1"/>
      <protection/>
    </xf>
    <xf numFmtId="0" fontId="18" fillId="0" borderId="1" xfId="0" applyFont="1" applyFill="1" applyBorder="1" applyAlignment="1">
      <alignment wrapText="1"/>
    </xf>
    <xf numFmtId="4" fontId="18" fillId="0" borderId="1" xfId="22" applyNumberFormat="1" applyFont="1" applyFill="1" applyBorder="1" applyAlignment="1" applyProtection="1">
      <alignment wrapText="1"/>
      <protection/>
    </xf>
    <xf numFmtId="4" fontId="8" fillId="0" borderId="1" xfId="0" applyNumberFormat="1" applyFont="1" applyFill="1" applyBorder="1" applyAlignment="1">
      <alignment/>
    </xf>
    <xf numFmtId="4" fontId="8" fillId="0" borderId="1" xfId="22" applyNumberFormat="1" applyFont="1" applyFill="1" applyBorder="1" applyAlignment="1" applyProtection="1">
      <alignment wrapText="1"/>
      <protection/>
    </xf>
    <xf numFmtId="49" fontId="8" fillId="0" borderId="1" xfId="0" applyNumberFormat="1" applyFont="1" applyFill="1" applyBorder="1" applyAlignment="1" applyProtection="1">
      <alignment vertical="top" wrapText="1"/>
      <protection/>
    </xf>
    <xf numFmtId="178" fontId="8" fillId="0" borderId="1" xfId="22" applyNumberFormat="1" applyFont="1" applyFill="1" applyBorder="1" applyAlignment="1" applyProtection="1">
      <alignment horizontal="left" wrapText="1"/>
      <protection/>
    </xf>
    <xf numFmtId="178" fontId="0" fillId="0" borderId="1" xfId="22" applyNumberFormat="1" applyFont="1" applyFill="1" applyBorder="1" applyAlignment="1" applyProtection="1">
      <alignment horizontal="left" wrapText="1"/>
      <protection/>
    </xf>
    <xf numFmtId="4" fontId="0" fillId="0" borderId="1" xfId="22" applyNumberFormat="1" applyFont="1" applyFill="1" applyBorder="1" applyAlignment="1" applyProtection="1">
      <alignment horizontal="left" wrapText="1"/>
      <protection/>
    </xf>
    <xf numFmtId="49" fontId="21" fillId="0" borderId="1" xfId="0" applyNumberFormat="1" applyFont="1" applyFill="1" applyBorder="1" applyAlignment="1">
      <alignment vertical="top" wrapText="1"/>
    </xf>
    <xf numFmtId="4" fontId="22" fillId="0" borderId="1" xfId="0" applyNumberFormat="1" applyFont="1" applyFill="1" applyBorder="1" applyAlignment="1">
      <alignment horizontal="right"/>
    </xf>
    <xf numFmtId="0" fontId="23" fillId="0" borderId="0" xfId="0" applyFont="1" applyFill="1" applyAlignment="1">
      <alignment/>
    </xf>
    <xf numFmtId="4" fontId="8" fillId="0" borderId="1" xfId="22" applyNumberFormat="1" applyFont="1" applyFill="1" applyBorder="1" applyAlignment="1">
      <alignment wrapText="1"/>
      <protection/>
    </xf>
    <xf numFmtId="4" fontId="26" fillId="0" borderId="1" xfId="22" applyNumberFormat="1" applyFont="1" applyFill="1" applyBorder="1" applyAlignment="1">
      <alignment wrapText="1"/>
      <protection/>
    </xf>
    <xf numFmtId="175" fontId="4" fillId="0" borderId="1" xfId="22" applyNumberFormat="1" applyFont="1" applyFill="1" applyBorder="1" applyAlignment="1" applyProtection="1">
      <alignment wrapText="1"/>
      <protection/>
    </xf>
    <xf numFmtId="4" fontId="29" fillId="0" borderId="1" xfId="22" applyNumberFormat="1" applyFont="1" applyFill="1" applyBorder="1" applyAlignment="1" applyProtection="1">
      <alignment horizontal="right" wrapText="1"/>
      <protection/>
    </xf>
    <xf numFmtId="175" fontId="26" fillId="0" borderId="1" xfId="22" applyNumberFormat="1" applyFont="1" applyFill="1" applyBorder="1" applyAlignment="1">
      <alignment wrapText="1"/>
      <protection/>
    </xf>
    <xf numFmtId="4" fontId="29" fillId="0" borderId="1" xfId="22" applyNumberFormat="1" applyFont="1" applyFill="1" applyBorder="1" applyAlignment="1" applyProtection="1">
      <alignment horizontal="right" wrapText="1"/>
      <protection/>
    </xf>
    <xf numFmtId="4" fontId="22" fillId="0" borderId="1" xfId="0" applyNumberFormat="1" applyFont="1" applyFill="1" applyBorder="1" applyAlignment="1">
      <alignment horizontal="right"/>
    </xf>
    <xf numFmtId="4" fontId="29" fillId="0" borderId="1" xfId="22" applyNumberFormat="1" applyFont="1" applyFill="1" applyBorder="1" applyAlignment="1">
      <alignment horizontal="right" wrapText="1"/>
      <protection/>
    </xf>
    <xf numFmtId="49" fontId="7" fillId="2" borderId="1" xfId="0" applyNumberFormat="1" applyFont="1" applyFill="1" applyBorder="1" applyAlignment="1">
      <alignment horizontal="left"/>
    </xf>
    <xf numFmtId="4" fontId="0" fillId="2" borderId="1" xfId="0" applyNumberFormat="1" applyFont="1" applyFill="1" applyBorder="1" applyAlignment="1">
      <alignment wrapText="1"/>
    </xf>
    <xf numFmtId="4" fontId="0" fillId="2" borderId="0" xfId="0" applyNumberFormat="1" applyFill="1" applyBorder="1" applyAlignment="1">
      <alignment/>
    </xf>
    <xf numFmtId="4" fontId="8" fillId="2" borderId="0" xfId="0" applyNumberFormat="1" applyFont="1" applyFill="1" applyBorder="1" applyAlignment="1">
      <alignment/>
    </xf>
    <xf numFmtId="0" fontId="0" fillId="2" borderId="0" xfId="0" applyFill="1" applyBorder="1" applyAlignment="1">
      <alignment/>
    </xf>
    <xf numFmtId="0" fontId="0" fillId="2" borderId="0" xfId="0" applyFill="1" applyAlignment="1">
      <alignment/>
    </xf>
    <xf numFmtId="0" fontId="26" fillId="2" borderId="1" xfId="0" applyFont="1" applyFill="1" applyBorder="1" applyAlignment="1">
      <alignment wrapText="1"/>
    </xf>
    <xf numFmtId="3" fontId="24" fillId="0" borderId="0" xfId="0" applyNumberFormat="1" applyFont="1" applyFill="1" applyBorder="1" applyAlignment="1">
      <alignment horizontal="center"/>
    </xf>
    <xf numFmtId="175" fontId="26" fillId="0" borderId="1" xfId="22" applyNumberFormat="1" applyFont="1" applyFill="1" applyBorder="1" applyAlignment="1" applyProtection="1">
      <alignment wrapText="1"/>
      <protection/>
    </xf>
    <xf numFmtId="4" fontId="27" fillId="0" borderId="1" xfId="22" applyNumberFormat="1" applyFont="1" applyFill="1" applyBorder="1" applyAlignment="1">
      <alignment wrapText="1"/>
      <protection/>
    </xf>
    <xf numFmtId="4" fontId="27" fillId="0" borderId="1" xfId="0" applyNumberFormat="1" applyFont="1" applyFill="1" applyBorder="1" applyAlignment="1" applyProtection="1">
      <alignment wrapText="1"/>
      <protection/>
    </xf>
    <xf numFmtId="4" fontId="27" fillId="0" borderId="1" xfId="0" applyNumberFormat="1" applyFont="1" applyFill="1" applyBorder="1" applyAlignment="1" applyProtection="1">
      <alignment horizontal="left" wrapText="1"/>
      <protection/>
    </xf>
    <xf numFmtId="175" fontId="28" fillId="0" borderId="1" xfId="22" applyNumberFormat="1" applyFont="1" applyFill="1" applyBorder="1" applyAlignment="1">
      <alignment wrapText="1"/>
      <protection/>
    </xf>
    <xf numFmtId="4" fontId="27" fillId="0" borderId="1" xfId="22" applyNumberFormat="1" applyFont="1" applyFill="1" applyBorder="1" applyAlignment="1" applyProtection="1">
      <alignment wrapText="1"/>
      <protection/>
    </xf>
    <xf numFmtId="175" fontId="28" fillId="0" borderId="1" xfId="22" applyNumberFormat="1" applyFont="1" applyFill="1" applyBorder="1" applyAlignment="1">
      <alignment horizontal="left" vertical="center" wrapText="1"/>
      <protection/>
    </xf>
    <xf numFmtId="4" fontId="0" fillId="0" borderId="1" xfId="0" applyNumberFormat="1" applyFont="1" applyFill="1" applyBorder="1" applyAlignment="1">
      <alignment horizontal="left" vertical="center" wrapText="1"/>
    </xf>
    <xf numFmtId="4" fontId="7" fillId="0" borderId="1" xfId="22" applyNumberFormat="1" applyFont="1" applyFill="1" applyBorder="1" applyAlignment="1">
      <alignment wrapText="1"/>
      <protection/>
    </xf>
    <xf numFmtId="175" fontId="27" fillId="3" borderId="1" xfId="22" applyNumberFormat="1" applyFont="1" applyFill="1" applyBorder="1" applyAlignment="1">
      <alignment wrapText="1"/>
      <protection/>
    </xf>
    <xf numFmtId="175" fontId="7" fillId="0" borderId="1" xfId="22" applyNumberFormat="1" applyFont="1" applyFill="1" applyBorder="1" applyAlignment="1">
      <alignment wrapText="1"/>
      <protection/>
    </xf>
    <xf numFmtId="175" fontId="27" fillId="3" borderId="1" xfId="22" applyNumberFormat="1" applyFont="1" applyFill="1" applyBorder="1" applyAlignment="1">
      <alignment wrapText="1"/>
      <protection/>
    </xf>
    <xf numFmtId="0" fontId="27" fillId="3" borderId="1" xfId="0" applyFont="1" applyFill="1" applyBorder="1" applyAlignment="1">
      <alignment/>
    </xf>
    <xf numFmtId="4" fontId="31" fillId="0" borderId="0" xfId="0" applyNumberFormat="1" applyFont="1" applyFill="1" applyBorder="1" applyAlignment="1">
      <alignment/>
    </xf>
    <xf numFmtId="4" fontId="30" fillId="0" borderId="0" xfId="0" applyNumberFormat="1"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0" fillId="4" borderId="1" xfId="0" applyFont="1" applyFill="1" applyBorder="1" applyAlignment="1">
      <alignment wrapText="1"/>
    </xf>
    <xf numFmtId="0" fontId="5" fillId="4" borderId="1" xfId="0" applyFont="1" applyFill="1" applyBorder="1" applyAlignment="1">
      <alignment horizontal="left"/>
    </xf>
    <xf numFmtId="4" fontId="8" fillId="0" borderId="1" xfId="0" applyNumberFormat="1" applyFont="1" applyFill="1" applyBorder="1" applyAlignment="1">
      <alignment/>
    </xf>
    <xf numFmtId="4" fontId="0" fillId="2" borderId="1" xfId="0" applyNumberFormat="1" applyFont="1" applyFill="1" applyBorder="1" applyAlignment="1">
      <alignment/>
    </xf>
    <xf numFmtId="4" fontId="30" fillId="0" borderId="1" xfId="0" applyNumberFormat="1" applyFont="1" applyFill="1" applyBorder="1" applyAlignment="1">
      <alignment/>
    </xf>
    <xf numFmtId="0" fontId="8" fillId="0" borderId="0" xfId="0" applyFont="1" applyFill="1" applyBorder="1" applyAlignment="1">
      <alignment horizontal="center" wrapText="1"/>
    </xf>
    <xf numFmtId="0" fontId="14" fillId="0" borderId="0" xfId="0" applyFont="1" applyFill="1" applyAlignment="1">
      <alignment horizontal="left" wrapText="1"/>
    </xf>
    <xf numFmtId="0" fontId="5" fillId="0" borderId="0" xfId="0" applyFont="1" applyFill="1" applyBorder="1" applyAlignment="1">
      <alignment horizontal="center" wrapText="1"/>
    </xf>
    <xf numFmtId="0" fontId="8" fillId="0" borderId="0" xfId="0" applyFont="1" applyFill="1" applyBorder="1" applyAlignment="1">
      <alignment horizontal="center"/>
    </xf>
    <xf numFmtId="3" fontId="24" fillId="0" borderId="0" xfId="0" applyNumberFormat="1" applyFont="1" applyFill="1" applyBorder="1" applyAlignment="1">
      <alignment horizontal="center"/>
    </xf>
    <xf numFmtId="174" fontId="15" fillId="0" borderId="0" xfId="0" applyNumberFormat="1" applyFont="1" applyFill="1" applyBorder="1" applyAlignment="1" applyProtection="1">
      <alignment horizontal="center"/>
      <protection/>
    </xf>
    <xf numFmtId="0" fontId="15" fillId="0" borderId="0" xfId="0" applyFont="1" applyFill="1" applyAlignment="1">
      <alignment horizontal="center"/>
    </xf>
    <xf numFmtId="3" fontId="19" fillId="0" borderId="0" xfId="0" applyNumberFormat="1" applyFont="1" applyFill="1" applyBorder="1" applyAlignment="1">
      <alignment horizontal="center"/>
    </xf>
    <xf numFmtId="4" fontId="8" fillId="0" borderId="0" xfId="0" applyNumberFormat="1" applyFont="1" applyFill="1" applyAlignment="1">
      <alignment/>
    </xf>
    <xf numFmtId="3" fontId="4" fillId="0" borderId="0" xfId="0" applyNumberFormat="1" applyFont="1" applyFill="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buget 2004 cf lg 507 2003 CU DEBL10% MAI cu virari" xfId="21"/>
    <cellStyle name="Normal_BUGET RECTIFICARE OUG 89 VIRARI FINALE" xfId="22"/>
    <cellStyle name="Normal_LG 216 CALCULE BVC 200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aie10">
    <tabColor indexed="31"/>
  </sheetPr>
  <dimension ref="A1:FR136"/>
  <sheetViews>
    <sheetView tabSelected="1" zoomScale="95" zoomScaleNormal="95" workbookViewId="0" topLeftCell="A1">
      <pane xSplit="2" ySplit="6" topLeftCell="C7" activePane="bottomRight" state="frozen"/>
      <selection pane="topLeft" activeCell="B17" sqref="B17"/>
      <selection pane="topRight" activeCell="B17" sqref="B17"/>
      <selection pane="bottomLeft" activeCell="B17" sqref="B17"/>
      <selection pane="bottomRight" activeCell="I6" sqref="I6"/>
    </sheetView>
  </sheetViews>
  <sheetFormatPr defaultColWidth="9.140625" defaultRowHeight="12.75"/>
  <cols>
    <col min="1" max="1" width="10.28125" style="16" bestFit="1" customWidth="1"/>
    <col min="2" max="2" width="56.421875" style="1" customWidth="1"/>
    <col min="3" max="4" width="21.8515625" style="109" customWidth="1"/>
    <col min="5" max="5" width="19.421875" style="1" customWidth="1"/>
    <col min="6" max="6" width="20.57421875" style="1" customWidth="1"/>
    <col min="7" max="7" width="9.28125" style="6" customWidth="1"/>
    <col min="8" max="8" width="10.00390625" style="6" customWidth="1"/>
    <col min="9" max="9" width="8.57421875" style="6" customWidth="1"/>
    <col min="10" max="10" width="10.57421875" style="6" customWidth="1"/>
    <col min="11" max="11" width="10.8515625" style="6" customWidth="1"/>
    <col min="12" max="12" width="11.00390625" style="6" customWidth="1"/>
    <col min="13" max="13" width="10.28125" style="6" customWidth="1"/>
    <col min="14" max="14" width="9.140625" style="6" customWidth="1"/>
    <col min="15" max="15" width="10.00390625" style="6" customWidth="1"/>
    <col min="16" max="16" width="10.7109375" style="6" customWidth="1"/>
    <col min="17" max="17" width="10.00390625" style="6" customWidth="1"/>
    <col min="18" max="18" width="10.28125" style="6" customWidth="1"/>
    <col min="19" max="19" width="10.00390625" style="6" customWidth="1"/>
    <col min="20" max="20" width="10.8515625" style="6" customWidth="1"/>
    <col min="21" max="21" width="9.140625" style="6" customWidth="1"/>
    <col min="22" max="22" width="9.7109375" style="6" customWidth="1"/>
    <col min="23" max="23" width="10.140625" style="6" customWidth="1"/>
    <col min="24" max="24" width="10.8515625" style="6" customWidth="1"/>
    <col min="25" max="25" width="9.7109375" style="6" customWidth="1"/>
    <col min="26" max="27" width="10.57421875" style="6" customWidth="1"/>
    <col min="28" max="28" width="10.8515625" style="6" customWidth="1"/>
    <col min="29" max="29" width="9.8515625" style="6" customWidth="1"/>
    <col min="30" max="30" width="9.00390625" style="6" customWidth="1"/>
    <col min="31" max="31" width="10.140625" style="6" customWidth="1"/>
    <col min="32" max="32" width="10.57421875" style="6" customWidth="1"/>
    <col min="33" max="33" width="10.7109375" style="6" customWidth="1"/>
    <col min="34" max="34" width="9.28125" style="6" customWidth="1"/>
    <col min="35" max="35" width="10.28125" style="6" customWidth="1"/>
    <col min="36" max="36" width="9.8515625" style="6" customWidth="1"/>
    <col min="37" max="37" width="10.7109375" style="6" customWidth="1"/>
    <col min="38" max="38" width="10.00390625" style="6" customWidth="1"/>
    <col min="39" max="39" width="10.28125" style="6" customWidth="1"/>
    <col min="40" max="40" width="9.57421875" style="6" customWidth="1"/>
    <col min="41" max="41" width="10.7109375" style="6" customWidth="1"/>
    <col min="42" max="42" width="10.140625" style="6" bestFit="1" customWidth="1"/>
    <col min="43" max="43" width="10.57421875" style="6" customWidth="1"/>
    <col min="44" max="44" width="10.00390625" style="6" customWidth="1"/>
    <col min="45" max="45" width="10.8515625" style="6" customWidth="1"/>
    <col min="46" max="46" width="10.140625" style="6" customWidth="1"/>
    <col min="47" max="47" width="9.7109375" style="6" customWidth="1"/>
    <col min="48" max="48" width="10.8515625" style="6" customWidth="1"/>
    <col min="49" max="49" width="11.140625" style="6" customWidth="1"/>
    <col min="50" max="50" width="9.140625" style="6" customWidth="1"/>
    <col min="51" max="51" width="10.57421875" style="6" customWidth="1"/>
    <col min="52" max="52" width="9.8515625" style="6" customWidth="1"/>
    <col min="53" max="53" width="10.8515625" style="6" customWidth="1"/>
    <col min="54" max="54" width="10.28125" style="6" customWidth="1"/>
    <col min="55" max="55" width="8.57421875" style="6" customWidth="1"/>
    <col min="56" max="56" width="10.421875" style="6" customWidth="1"/>
    <col min="57" max="58" width="9.8515625" style="6" customWidth="1"/>
    <col min="59" max="59" width="9.28125" style="6" customWidth="1"/>
    <col min="60" max="60" width="9.00390625" style="6" customWidth="1"/>
    <col min="61" max="61" width="10.421875" style="6" customWidth="1"/>
    <col min="62" max="62" width="11.28125" style="6" customWidth="1"/>
    <col min="63" max="63" width="9.8515625" style="6" customWidth="1"/>
    <col min="64" max="64" width="10.421875" style="6" customWidth="1"/>
    <col min="65" max="65" width="9.7109375" style="6" customWidth="1"/>
    <col min="66" max="66" width="11.140625" style="6" customWidth="1"/>
    <col min="67" max="67" width="10.421875" style="6" customWidth="1"/>
    <col min="68" max="68" width="10.00390625" style="6" customWidth="1"/>
    <col min="69" max="69" width="10.140625" style="6" customWidth="1"/>
    <col min="70" max="70" width="10.7109375" style="6" customWidth="1"/>
    <col min="71" max="71" width="11.140625" style="6" customWidth="1"/>
    <col min="72" max="72" width="9.57421875" style="6" customWidth="1"/>
    <col min="73" max="73" width="11.28125" style="6" customWidth="1"/>
    <col min="74" max="74" width="11.00390625" style="6" customWidth="1"/>
    <col min="75" max="75" width="9.8515625" style="6" customWidth="1"/>
    <col min="76" max="76" width="10.7109375" style="6" customWidth="1"/>
    <col min="77" max="77" width="10.28125" style="6" customWidth="1"/>
    <col min="78" max="78" width="10.57421875" style="6" customWidth="1"/>
    <col min="79" max="79" width="9.57421875" style="6" customWidth="1"/>
    <col min="80" max="80" width="8.421875" style="6" customWidth="1"/>
    <col min="81" max="81" width="10.7109375" style="6" customWidth="1"/>
    <col min="82" max="82" width="10.140625" style="6" customWidth="1"/>
    <col min="83" max="83" width="10.7109375" style="6" customWidth="1"/>
    <col min="84" max="84" width="9.8515625" style="6" customWidth="1"/>
    <col min="85" max="85" width="9.7109375" style="6" customWidth="1"/>
    <col min="86" max="86" width="10.00390625" style="6" customWidth="1"/>
    <col min="87" max="87" width="11.421875" style="6" customWidth="1"/>
    <col min="88" max="88" width="10.00390625" style="6" customWidth="1"/>
    <col min="89" max="89" width="9.7109375" style="6" customWidth="1"/>
    <col min="90" max="90" width="10.00390625" style="6" customWidth="1"/>
    <col min="91" max="91" width="10.7109375" style="6" customWidth="1"/>
    <col min="92" max="92" width="9.28125" style="6" customWidth="1"/>
    <col min="93" max="93" width="10.7109375" style="6" customWidth="1"/>
    <col min="94" max="94" width="10.140625" style="6" customWidth="1"/>
    <col min="95" max="95" width="10.8515625" style="6" customWidth="1"/>
    <col min="96" max="96" width="11.140625" style="6" customWidth="1"/>
    <col min="97" max="99" width="10.28125" style="6" customWidth="1"/>
    <col min="100" max="100" width="9.57421875" style="6" customWidth="1"/>
    <col min="101" max="101" width="10.28125" style="6" customWidth="1"/>
    <col min="102" max="102" width="9.57421875" style="6" customWidth="1"/>
    <col min="103" max="103" width="10.140625" style="6" customWidth="1"/>
    <col min="104" max="104" width="8.8515625" style="6" customWidth="1"/>
    <col min="105" max="105" width="9.421875" style="6" customWidth="1"/>
    <col min="106" max="106" width="10.28125" style="6" customWidth="1"/>
    <col min="107" max="107" width="9.8515625" style="6" customWidth="1"/>
    <col min="108" max="108" width="9.57421875" style="6" customWidth="1"/>
    <col min="109" max="109" width="9.00390625" style="6" customWidth="1"/>
    <col min="110" max="110" width="9.7109375" style="6" customWidth="1"/>
    <col min="111" max="112" width="10.421875" style="6" customWidth="1"/>
    <col min="113" max="113" width="10.140625" style="6" customWidth="1"/>
    <col min="114" max="114" width="10.28125" style="6" customWidth="1"/>
    <col min="115" max="115" width="11.57421875" style="6" customWidth="1"/>
    <col min="116" max="117" width="11.140625" style="6" customWidth="1"/>
    <col min="118" max="118" width="9.8515625" style="6" customWidth="1"/>
    <col min="119" max="119" width="8.57421875" style="6" customWidth="1"/>
    <col min="120" max="120" width="10.28125" style="6" customWidth="1"/>
    <col min="121" max="121" width="10.00390625" style="6" customWidth="1"/>
    <col min="122" max="122" width="9.8515625" style="6" customWidth="1"/>
    <col min="123" max="123" width="10.140625" style="6" customWidth="1"/>
    <col min="124" max="124" width="11.7109375" style="6" customWidth="1"/>
    <col min="125" max="125" width="8.140625" style="6" customWidth="1"/>
    <col min="126" max="126" width="8.57421875" style="6" customWidth="1"/>
    <col min="127" max="127" width="10.140625" style="6" customWidth="1"/>
    <col min="128" max="128" width="11.7109375" style="6" customWidth="1"/>
    <col min="129" max="129" width="9.57421875" style="6" customWidth="1"/>
    <col min="130" max="130" width="9.421875" style="6" customWidth="1"/>
    <col min="131" max="131" width="12.28125" style="6" customWidth="1"/>
    <col min="132" max="132" width="11.421875" style="6" customWidth="1"/>
    <col min="133" max="133" width="11.57421875" style="6" customWidth="1"/>
    <col min="134" max="134" width="11.421875" style="6" customWidth="1"/>
    <col min="135" max="135" width="14.28125" style="6" customWidth="1"/>
    <col min="136" max="136" width="10.57421875" style="6" customWidth="1"/>
    <col min="137" max="137" width="11.7109375" style="6" bestFit="1" customWidth="1"/>
    <col min="138" max="138" width="11.00390625" style="6" customWidth="1"/>
    <col min="139" max="139" width="12.00390625" style="6" customWidth="1"/>
    <col min="140" max="140" width="10.8515625" style="6" customWidth="1"/>
    <col min="141" max="141" width="11.57421875" style="6" customWidth="1"/>
    <col min="142" max="142" width="9.8515625" style="6" customWidth="1"/>
    <col min="143" max="143" width="10.57421875" style="6" customWidth="1"/>
    <col min="144" max="145" width="9.140625" style="6" customWidth="1"/>
    <col min="146" max="146" width="10.57421875" style="6" customWidth="1"/>
    <col min="147" max="147" width="9.8515625" style="6" customWidth="1"/>
    <col min="148" max="148" width="10.140625" style="6" customWidth="1"/>
    <col min="149" max="150" width="9.140625" style="6" customWidth="1"/>
    <col min="151" max="151" width="10.57421875" style="6" customWidth="1"/>
    <col min="152" max="152" width="10.00390625" style="6" customWidth="1"/>
    <col min="153" max="153" width="9.8515625" style="6" customWidth="1"/>
    <col min="154" max="155" width="9.140625" style="6" customWidth="1"/>
    <col min="156" max="156" width="10.421875" style="6" customWidth="1"/>
    <col min="157" max="157" width="9.7109375" style="6" customWidth="1"/>
    <col min="158" max="158" width="10.00390625" style="6" customWidth="1"/>
    <col min="159" max="160" width="9.140625" style="6" customWidth="1"/>
    <col min="161" max="161" width="10.140625" style="6" customWidth="1"/>
    <col min="162" max="162" width="12.7109375" style="6" bestFit="1" customWidth="1"/>
    <col min="163" max="174" width="9.140625" style="6" customWidth="1"/>
    <col min="175" max="16384" width="9.140625" style="1" customWidth="1"/>
  </cols>
  <sheetData>
    <row r="1" spans="2:135" ht="18.75">
      <c r="B1" s="94" t="s">
        <v>378</v>
      </c>
      <c r="C1" s="95"/>
      <c r="D1" s="95"/>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row>
    <row r="2" spans="2:135" ht="18.75">
      <c r="B2" s="94" t="s">
        <v>376</v>
      </c>
      <c r="C2" s="95"/>
      <c r="D2" s="95"/>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row>
    <row r="3" spans="1:161" ht="12.75">
      <c r="A3" s="17"/>
      <c r="B3" s="96"/>
      <c r="C3" s="12"/>
      <c r="D3" s="12"/>
      <c r="E3" s="12"/>
      <c r="F3" s="12"/>
      <c r="FE3" s="97"/>
    </row>
    <row r="4" spans="2:161" ht="12.75" customHeight="1">
      <c r="B4" s="6"/>
      <c r="C4" s="15"/>
      <c r="D4" s="15"/>
      <c r="E4" s="12"/>
      <c r="F4" s="98" t="s">
        <v>141</v>
      </c>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6"/>
      <c r="EH4" s="166"/>
      <c r="EI4" s="166"/>
      <c r="EJ4" s="166"/>
      <c r="EK4" s="166"/>
      <c r="EL4" s="163"/>
      <c r="EM4" s="163"/>
      <c r="EN4" s="163"/>
      <c r="EO4" s="163"/>
      <c r="EP4" s="163"/>
      <c r="EQ4" s="163"/>
      <c r="ER4" s="163"/>
      <c r="ES4" s="163"/>
      <c r="ET4" s="163"/>
      <c r="EU4" s="163"/>
      <c r="EV4" s="163"/>
      <c r="EW4" s="163"/>
      <c r="EX4" s="163"/>
      <c r="EY4" s="163"/>
      <c r="EZ4" s="163"/>
      <c r="FA4" s="163"/>
      <c r="FB4" s="163"/>
      <c r="FC4" s="163"/>
      <c r="FD4" s="163"/>
      <c r="FE4" s="163"/>
    </row>
    <row r="5" spans="1:174" s="13" customFormat="1" ht="51">
      <c r="A5" s="60" t="s">
        <v>0</v>
      </c>
      <c r="B5" s="60" t="s">
        <v>1</v>
      </c>
      <c r="C5" s="60" t="s">
        <v>258</v>
      </c>
      <c r="D5" s="60" t="s">
        <v>371</v>
      </c>
      <c r="E5" s="48" t="s">
        <v>254</v>
      </c>
      <c r="F5" s="48" t="s">
        <v>255</v>
      </c>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100"/>
      <c r="FG5" s="100"/>
      <c r="FH5" s="100"/>
      <c r="FI5" s="100"/>
      <c r="FJ5" s="100"/>
      <c r="FK5" s="100"/>
      <c r="FL5" s="100"/>
      <c r="FM5" s="100"/>
      <c r="FN5" s="100"/>
      <c r="FO5" s="100"/>
      <c r="FP5" s="100"/>
      <c r="FQ5" s="100"/>
      <c r="FR5" s="100"/>
    </row>
    <row r="6" spans="1:174" s="68" customFormat="1" ht="12.75">
      <c r="A6" s="61"/>
      <c r="B6" s="101"/>
      <c r="C6" s="61"/>
      <c r="D6" s="61"/>
      <c r="E6" s="61"/>
      <c r="F6" s="61"/>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3"/>
      <c r="FG6" s="103"/>
      <c r="FH6" s="103"/>
      <c r="FI6" s="103"/>
      <c r="FJ6" s="103"/>
      <c r="FK6" s="103"/>
      <c r="FL6" s="103"/>
      <c r="FM6" s="103"/>
      <c r="FN6" s="103"/>
      <c r="FO6" s="103"/>
      <c r="FP6" s="103"/>
      <c r="FQ6" s="103"/>
      <c r="FR6" s="103"/>
    </row>
    <row r="7" spans="1:163" ht="12.75">
      <c r="A7" s="18" t="s">
        <v>142</v>
      </c>
      <c r="B7" s="21" t="s">
        <v>143</v>
      </c>
      <c r="C7" s="160">
        <f>+C8+C51+C73</f>
        <v>147691</v>
      </c>
      <c r="D7" s="160">
        <f>+D8+D51+D73</f>
        <v>81195.99</v>
      </c>
      <c r="E7" s="160">
        <f>+E8+E51+E73</f>
        <v>73189.92000000001</v>
      </c>
      <c r="F7" s="160">
        <f>+F8+F51+F73</f>
        <v>11672.67</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12"/>
      <c r="FG7" s="12"/>
    </row>
    <row r="8" spans="1:163" ht="12.75">
      <c r="A8" s="18" t="s">
        <v>228</v>
      </c>
      <c r="B8" s="21" t="s">
        <v>144</v>
      </c>
      <c r="C8" s="160">
        <f>+C12+C39+C9</f>
        <v>129088</v>
      </c>
      <c r="D8" s="160">
        <f>+D12+D39+D9</f>
        <v>64084</v>
      </c>
      <c r="E8" s="160">
        <f>+E12+E39+E9</f>
        <v>71830.35</v>
      </c>
      <c r="F8" s="160">
        <f>+F12+F39+F9</f>
        <v>11445.74</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12"/>
      <c r="FG8" s="12"/>
    </row>
    <row r="9" spans="1:163" ht="12.75">
      <c r="A9" s="18" t="s">
        <v>301</v>
      </c>
      <c r="B9" s="21" t="s">
        <v>303</v>
      </c>
      <c r="C9" s="160">
        <f>+C10+C11</f>
        <v>0</v>
      </c>
      <c r="D9" s="160">
        <f>+D10+D11</f>
        <v>0</v>
      </c>
      <c r="E9" s="160">
        <f>+E10+E11</f>
        <v>0</v>
      </c>
      <c r="F9" s="160">
        <f>+F10+F11</f>
        <v>0</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12"/>
      <c r="FG9" s="12"/>
    </row>
    <row r="10" spans="1:163" ht="38.25">
      <c r="A10" s="18" t="s">
        <v>302</v>
      </c>
      <c r="B10" s="21" t="s">
        <v>304</v>
      </c>
      <c r="C10" s="160"/>
      <c r="D10" s="160"/>
      <c r="E10" s="160"/>
      <c r="F10" s="160"/>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12"/>
      <c r="FG10" s="12"/>
    </row>
    <row r="11" spans="1:163" ht="38.25">
      <c r="A11" s="18" t="s">
        <v>321</v>
      </c>
      <c r="B11" s="21" t="s">
        <v>322</v>
      </c>
      <c r="C11" s="160"/>
      <c r="D11" s="160"/>
      <c r="E11" s="160"/>
      <c r="F11" s="160"/>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12"/>
      <c r="FG11" s="12"/>
    </row>
    <row r="12" spans="1:163" ht="12.75">
      <c r="A12" s="18" t="s">
        <v>229</v>
      </c>
      <c r="B12" s="21" t="s">
        <v>145</v>
      </c>
      <c r="C12" s="160">
        <f>+C13+C21</f>
        <v>129047</v>
      </c>
      <c r="D12" s="160">
        <f>+D13+D21</f>
        <v>64075</v>
      </c>
      <c r="E12" s="160">
        <f>+E13+E21</f>
        <v>71762.46</v>
      </c>
      <c r="F12" s="160">
        <f>+F13+F21</f>
        <v>11425.199999999999</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12"/>
      <c r="FG12" s="12"/>
    </row>
    <row r="13" spans="1:163" ht="12.75">
      <c r="A13" s="18" t="s">
        <v>146</v>
      </c>
      <c r="B13" s="21" t="s">
        <v>147</v>
      </c>
      <c r="C13" s="160">
        <f>+C14</f>
        <v>66913</v>
      </c>
      <c r="D13" s="160">
        <f>+D14</f>
        <v>30548</v>
      </c>
      <c r="E13" s="160">
        <f>+E14</f>
        <v>31874.02</v>
      </c>
      <c r="F13" s="160">
        <f>+F14</f>
        <v>4883.44</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12"/>
      <c r="FG13" s="12"/>
    </row>
    <row r="14" spans="1:163" ht="25.5">
      <c r="A14" s="18" t="s">
        <v>148</v>
      </c>
      <c r="B14" s="21" t="s">
        <v>149</v>
      </c>
      <c r="C14" s="160">
        <f>C15+C16+C18+C19+C20+C17</f>
        <v>66913</v>
      </c>
      <c r="D14" s="160">
        <f>D15+D16+D18+D19+D20+D17</f>
        <v>30548</v>
      </c>
      <c r="E14" s="160">
        <f>E15+E16+E18+E19+E20+E17</f>
        <v>31874.02</v>
      </c>
      <c r="F14" s="160">
        <f>F15+F16+F18+F19+F20+F17</f>
        <v>4883.44</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12"/>
      <c r="FG14" s="12"/>
    </row>
    <row r="15" spans="1:163" ht="25.5">
      <c r="A15" s="19" t="s">
        <v>150</v>
      </c>
      <c r="B15" s="22" t="s">
        <v>215</v>
      </c>
      <c r="C15" s="104">
        <v>66913</v>
      </c>
      <c r="D15" s="104">
        <v>30548</v>
      </c>
      <c r="E15" s="104">
        <v>27366.59</v>
      </c>
      <c r="F15" s="104">
        <v>4539.48</v>
      </c>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12"/>
      <c r="FG15" s="12"/>
    </row>
    <row r="16" spans="1:163" ht="25.5">
      <c r="A16" s="19" t="s">
        <v>151</v>
      </c>
      <c r="B16" s="22" t="s">
        <v>152</v>
      </c>
      <c r="C16" s="104"/>
      <c r="D16" s="104"/>
      <c r="E16" s="104">
        <v>418.67</v>
      </c>
      <c r="F16" s="104">
        <v>53.55</v>
      </c>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12"/>
      <c r="FG16" s="12"/>
    </row>
    <row r="17" spans="1:163" ht="12.75">
      <c r="A17" s="19" t="s">
        <v>363</v>
      </c>
      <c r="B17" s="139" t="s">
        <v>364</v>
      </c>
      <c r="C17" s="104"/>
      <c r="D17" s="104"/>
      <c r="E17" s="104"/>
      <c r="F17" s="104"/>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12"/>
      <c r="FG17" s="12"/>
    </row>
    <row r="18" spans="1:163" ht="25.5">
      <c r="A18" s="19" t="s">
        <v>153</v>
      </c>
      <c r="B18" s="20" t="s">
        <v>216</v>
      </c>
      <c r="C18" s="104"/>
      <c r="D18" s="104"/>
      <c r="E18" s="104">
        <v>4088.74</v>
      </c>
      <c r="F18" s="104">
        <v>290.41</v>
      </c>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12"/>
      <c r="FG18" s="12"/>
    </row>
    <row r="19" spans="1:163" ht="25.5">
      <c r="A19" s="19" t="s">
        <v>154</v>
      </c>
      <c r="B19" s="20" t="s">
        <v>217</v>
      </c>
      <c r="C19" s="104"/>
      <c r="D19" s="104"/>
      <c r="E19" s="104"/>
      <c r="F19" s="104"/>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12"/>
      <c r="FG19" s="12"/>
    </row>
    <row r="20" spans="1:163" ht="43.5" customHeight="1">
      <c r="A20" s="19" t="s">
        <v>155</v>
      </c>
      <c r="B20" s="93" t="s">
        <v>218</v>
      </c>
      <c r="C20" s="104"/>
      <c r="D20" s="104"/>
      <c r="E20" s="104">
        <v>0.02</v>
      </c>
      <c r="F20" s="104"/>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12"/>
      <c r="FG20" s="12"/>
    </row>
    <row r="21" spans="1:163" ht="12.75">
      <c r="A21" s="18" t="s">
        <v>156</v>
      </c>
      <c r="B21" s="21" t="s">
        <v>157</v>
      </c>
      <c r="C21" s="160">
        <f>C22+C28+C38+C29+C30+C31+C32+C33+C34+C35+C36+C37</f>
        <v>62134</v>
      </c>
      <c r="D21" s="160">
        <f>D22+D28+D38+D29+D30+D31+D32+D33+D34+D35+D36+D37</f>
        <v>33527</v>
      </c>
      <c r="E21" s="160">
        <f>E22+E28+E38+E29+E30+E31+E32+E33+E34+E35+E36+E37</f>
        <v>39888.44</v>
      </c>
      <c r="F21" s="160">
        <f>F22+F28+F38+F29+F30+F31+F32+F33+F34+F35+F36+F37</f>
        <v>6541.759999999999</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12"/>
      <c r="FG21" s="12"/>
    </row>
    <row r="22" spans="1:163" ht="25.5">
      <c r="A22" s="18" t="s">
        <v>158</v>
      </c>
      <c r="B22" s="21" t="s">
        <v>159</v>
      </c>
      <c r="C22" s="160">
        <f>C23+C24+C25+C26+C27</f>
        <v>60568</v>
      </c>
      <c r="D22" s="160">
        <f>D23+D24+D25+D26+D27</f>
        <v>32742</v>
      </c>
      <c r="E22" s="160">
        <f>E23+E24+E25+E26+E27</f>
        <v>39325.48</v>
      </c>
      <c r="F22" s="160">
        <f>F23+F24+F25+F26+F27</f>
        <v>6383.139999999999</v>
      </c>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12"/>
      <c r="FG22" s="12"/>
    </row>
    <row r="23" spans="1:163" ht="25.5">
      <c r="A23" s="19" t="s">
        <v>160</v>
      </c>
      <c r="B23" s="22" t="s">
        <v>161</v>
      </c>
      <c r="C23" s="104">
        <v>60568</v>
      </c>
      <c r="D23" s="104">
        <v>32742</v>
      </c>
      <c r="E23" s="104">
        <v>29510.4</v>
      </c>
      <c r="F23" s="104">
        <v>4875.65</v>
      </c>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12"/>
      <c r="FG23" s="12"/>
    </row>
    <row r="24" spans="1:163" ht="39.75" customHeight="1">
      <c r="A24" s="19" t="s">
        <v>162</v>
      </c>
      <c r="B24" s="22" t="s">
        <v>308</v>
      </c>
      <c r="C24" s="104"/>
      <c r="D24" s="104"/>
      <c r="E24" s="104">
        <v>4563.14</v>
      </c>
      <c r="F24" s="104">
        <v>628.81</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12"/>
      <c r="FG24" s="12"/>
    </row>
    <row r="25" spans="1:163" ht="27.75" customHeight="1">
      <c r="A25" s="19" t="s">
        <v>163</v>
      </c>
      <c r="B25" s="20" t="s">
        <v>219</v>
      </c>
      <c r="C25" s="104"/>
      <c r="D25" s="104"/>
      <c r="E25" s="104">
        <v>13.87</v>
      </c>
      <c r="F25" s="104">
        <v>7.64</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12"/>
      <c r="FG25" s="12"/>
    </row>
    <row r="26" spans="1:163" ht="12.75">
      <c r="A26" s="19" t="s">
        <v>164</v>
      </c>
      <c r="B26" s="22" t="s">
        <v>165</v>
      </c>
      <c r="C26" s="104"/>
      <c r="D26" s="104"/>
      <c r="E26" s="104">
        <v>5238.07</v>
      </c>
      <c r="F26" s="104">
        <v>871.04</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12"/>
      <c r="FG26" s="12"/>
    </row>
    <row r="27" spans="1:163" ht="12.75">
      <c r="A27" s="19" t="s">
        <v>306</v>
      </c>
      <c r="B27" s="22" t="s">
        <v>307</v>
      </c>
      <c r="C27" s="104"/>
      <c r="D27" s="104"/>
      <c r="E27" s="104"/>
      <c r="F27" s="104"/>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12"/>
      <c r="FG27" s="12"/>
    </row>
    <row r="28" spans="1:163" ht="12.75">
      <c r="A28" s="19" t="s">
        <v>166</v>
      </c>
      <c r="B28" s="22" t="s">
        <v>167</v>
      </c>
      <c r="C28" s="104"/>
      <c r="D28" s="104"/>
      <c r="E28" s="104"/>
      <c r="F28" s="104"/>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12"/>
      <c r="FG28" s="12"/>
    </row>
    <row r="29" spans="1:163" ht="25.5">
      <c r="A29" s="19" t="s">
        <v>262</v>
      </c>
      <c r="B29" s="22" t="s">
        <v>263</v>
      </c>
      <c r="C29" s="104"/>
      <c r="D29" s="104"/>
      <c r="E29" s="104"/>
      <c r="F29" s="10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12"/>
      <c r="FG29" s="12"/>
    </row>
    <row r="30" spans="1:163" ht="38.25">
      <c r="A30" s="19" t="s">
        <v>309</v>
      </c>
      <c r="B30" s="22" t="s">
        <v>315</v>
      </c>
      <c r="C30" s="104">
        <v>23</v>
      </c>
      <c r="D30" s="104">
        <v>11</v>
      </c>
      <c r="E30" s="104">
        <v>7.82</v>
      </c>
      <c r="F30" s="104">
        <v>1.34</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12"/>
      <c r="FG30" s="12"/>
    </row>
    <row r="31" spans="1:163" ht="51">
      <c r="A31" s="19" t="s">
        <v>310</v>
      </c>
      <c r="B31" s="22" t="s">
        <v>316</v>
      </c>
      <c r="C31" s="104">
        <v>625</v>
      </c>
      <c r="D31" s="104">
        <v>308</v>
      </c>
      <c r="E31" s="104">
        <v>233.61</v>
      </c>
      <c r="F31" s="104">
        <v>34.98</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12"/>
      <c r="FG31" s="12"/>
    </row>
    <row r="32" spans="1:163" ht="38.25">
      <c r="A32" s="19" t="s">
        <v>311</v>
      </c>
      <c r="B32" s="22" t="s">
        <v>317</v>
      </c>
      <c r="C32" s="104"/>
      <c r="D32" s="104"/>
      <c r="E32" s="104">
        <v>0.03</v>
      </c>
      <c r="F32" s="104"/>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12"/>
      <c r="FG32" s="12"/>
    </row>
    <row r="33" spans="1:163" ht="38.25">
      <c r="A33" s="19" t="s">
        <v>312</v>
      </c>
      <c r="B33" s="22" t="s">
        <v>318</v>
      </c>
      <c r="C33" s="104"/>
      <c r="D33" s="104"/>
      <c r="E33" s="104">
        <v>1.23</v>
      </c>
      <c r="F33" s="104">
        <v>0.16</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12"/>
      <c r="FG33" s="12"/>
    </row>
    <row r="34" spans="1:163" ht="51">
      <c r="A34" s="19" t="s">
        <v>313</v>
      </c>
      <c r="B34" s="22" t="s">
        <v>319</v>
      </c>
      <c r="C34" s="104">
        <v>31</v>
      </c>
      <c r="D34" s="104">
        <v>14</v>
      </c>
      <c r="E34" s="104">
        <v>23.09</v>
      </c>
      <c r="F34" s="104">
        <v>3.66</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12"/>
      <c r="FG34" s="12"/>
    </row>
    <row r="35" spans="1:163" ht="38.25">
      <c r="A35" s="19" t="s">
        <v>314</v>
      </c>
      <c r="B35" s="22" t="s">
        <v>320</v>
      </c>
      <c r="C35" s="104">
        <v>887</v>
      </c>
      <c r="D35" s="104">
        <v>452</v>
      </c>
      <c r="E35" s="104">
        <v>-14.96</v>
      </c>
      <c r="F35" s="104">
        <v>-13.1</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12"/>
      <c r="FG35" s="12"/>
    </row>
    <row r="36" spans="1:174" s="138" customFormat="1" ht="47.25" customHeight="1">
      <c r="A36" s="133" t="s">
        <v>361</v>
      </c>
      <c r="B36" s="134" t="s">
        <v>362</v>
      </c>
      <c r="C36" s="161"/>
      <c r="D36" s="161"/>
      <c r="E36" s="161">
        <v>6.2</v>
      </c>
      <c r="F36" s="161">
        <v>0.77</v>
      </c>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5"/>
      <c r="FG36" s="135"/>
      <c r="FH36" s="137"/>
      <c r="FI36" s="137"/>
      <c r="FJ36" s="137"/>
      <c r="FK36" s="137"/>
      <c r="FL36" s="137"/>
      <c r="FM36" s="137"/>
      <c r="FN36" s="137"/>
      <c r="FO36" s="137"/>
      <c r="FP36" s="137"/>
      <c r="FQ36" s="137"/>
      <c r="FR36" s="137"/>
    </row>
    <row r="37" spans="1:174" s="138" customFormat="1" ht="47.25" customHeight="1">
      <c r="A37" s="133" t="s">
        <v>373</v>
      </c>
      <c r="B37" s="134" t="s">
        <v>374</v>
      </c>
      <c r="C37" s="161"/>
      <c r="D37" s="161"/>
      <c r="E37" s="161">
        <v>305.94</v>
      </c>
      <c r="F37" s="161">
        <v>130.81</v>
      </c>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5"/>
      <c r="FG37" s="135"/>
      <c r="FH37" s="137"/>
      <c r="FI37" s="137"/>
      <c r="FJ37" s="137"/>
      <c r="FK37" s="137"/>
      <c r="FL37" s="137"/>
      <c r="FM37" s="137"/>
      <c r="FN37" s="137"/>
      <c r="FO37" s="137"/>
      <c r="FP37" s="137"/>
      <c r="FQ37" s="137"/>
      <c r="FR37" s="137"/>
    </row>
    <row r="38" spans="1:163" ht="12.75">
      <c r="A38" s="19" t="s">
        <v>168</v>
      </c>
      <c r="B38" s="22" t="s">
        <v>169</v>
      </c>
      <c r="C38" s="104"/>
      <c r="D38" s="104"/>
      <c r="E38" s="104"/>
      <c r="F38" s="104"/>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12"/>
      <c r="FG38" s="12"/>
    </row>
    <row r="39" spans="1:163" ht="12.75">
      <c r="A39" s="18" t="s">
        <v>170</v>
      </c>
      <c r="B39" s="21" t="s">
        <v>171</v>
      </c>
      <c r="C39" s="160">
        <f>+C40+C45</f>
        <v>41</v>
      </c>
      <c r="D39" s="160">
        <f>+D40+D45</f>
        <v>9</v>
      </c>
      <c r="E39" s="160">
        <f>+E40+E45</f>
        <v>67.89</v>
      </c>
      <c r="F39" s="160">
        <f>+F40+F45</f>
        <v>20.54</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12"/>
      <c r="FG39" s="12"/>
    </row>
    <row r="40" spans="1:163" ht="12.75">
      <c r="A40" s="18" t="s">
        <v>220</v>
      </c>
      <c r="B40" s="21" t="s">
        <v>172</v>
      </c>
      <c r="C40" s="160">
        <f>+C41+C43</f>
        <v>8</v>
      </c>
      <c r="D40" s="160">
        <f>+D41+D43</f>
        <v>4</v>
      </c>
      <c r="E40" s="160">
        <f>+E41+E43</f>
        <v>15.5</v>
      </c>
      <c r="F40" s="160">
        <f>+F41+F43</f>
        <v>12.19</v>
      </c>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12"/>
      <c r="FG40" s="12"/>
    </row>
    <row r="41" spans="1:163" ht="12.75">
      <c r="A41" s="18" t="s">
        <v>173</v>
      </c>
      <c r="B41" s="21" t="s">
        <v>174</v>
      </c>
      <c r="C41" s="160">
        <f>+C42</f>
        <v>8</v>
      </c>
      <c r="D41" s="160">
        <f>+D42</f>
        <v>4</v>
      </c>
      <c r="E41" s="160">
        <f>+E42</f>
        <v>15.5</v>
      </c>
      <c r="F41" s="160">
        <f>+F42</f>
        <v>12.19</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12"/>
      <c r="FG41" s="12"/>
    </row>
    <row r="42" spans="1:163" ht="12.75">
      <c r="A42" s="19" t="s">
        <v>175</v>
      </c>
      <c r="B42" s="22" t="s">
        <v>176</v>
      </c>
      <c r="C42" s="104">
        <v>8</v>
      </c>
      <c r="D42" s="104">
        <v>4</v>
      </c>
      <c r="E42" s="104">
        <v>15.5</v>
      </c>
      <c r="F42" s="104">
        <v>12.19</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12"/>
      <c r="FG42" s="12"/>
    </row>
    <row r="43" spans="1:163" ht="12.75">
      <c r="A43" s="18" t="s">
        <v>177</v>
      </c>
      <c r="B43" s="21" t="s">
        <v>178</v>
      </c>
      <c r="C43" s="160">
        <f>+C44</f>
        <v>0</v>
      </c>
      <c r="D43" s="160">
        <f>+D44</f>
        <v>0</v>
      </c>
      <c r="E43" s="160">
        <f>+E44</f>
        <v>0</v>
      </c>
      <c r="F43" s="160">
        <f>+F44</f>
        <v>0</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12"/>
      <c r="FG43" s="12"/>
    </row>
    <row r="44" spans="1:163" ht="12.75">
      <c r="A44" s="19" t="s">
        <v>179</v>
      </c>
      <c r="B44" s="22" t="s">
        <v>180</v>
      </c>
      <c r="C44" s="104"/>
      <c r="D44" s="104"/>
      <c r="E44" s="104"/>
      <c r="F44" s="104"/>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12"/>
      <c r="FG44" s="12"/>
    </row>
    <row r="45" spans="1:174" s="10" customFormat="1" ht="12.75">
      <c r="A45" s="31" t="s">
        <v>221</v>
      </c>
      <c r="B45" s="21" t="s">
        <v>222</v>
      </c>
      <c r="C45" s="160">
        <f>+C46+C49</f>
        <v>33</v>
      </c>
      <c r="D45" s="160">
        <f>+D46+D49</f>
        <v>5</v>
      </c>
      <c r="E45" s="160">
        <f>+E46+E49</f>
        <v>52.39</v>
      </c>
      <c r="F45" s="160">
        <f>+F46+F49</f>
        <v>8.35</v>
      </c>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32"/>
      <c r="FI45" s="32"/>
      <c r="FJ45" s="32"/>
      <c r="FK45" s="32"/>
      <c r="FL45" s="32"/>
      <c r="FM45" s="32"/>
      <c r="FN45" s="32"/>
      <c r="FO45" s="32"/>
      <c r="FP45" s="32"/>
      <c r="FQ45" s="32"/>
      <c r="FR45" s="32"/>
    </row>
    <row r="46" spans="1:163" ht="12.75">
      <c r="A46" s="18" t="s">
        <v>181</v>
      </c>
      <c r="B46" s="21" t="s">
        <v>182</v>
      </c>
      <c r="C46" s="160">
        <f>C48+C47</f>
        <v>33</v>
      </c>
      <c r="D46" s="160">
        <f>D48+D47</f>
        <v>5</v>
      </c>
      <c r="E46" s="160">
        <f>E48+E47</f>
        <v>52.39</v>
      </c>
      <c r="F46" s="160">
        <f>F48+F47</f>
        <v>8.35</v>
      </c>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12"/>
      <c r="FG46" s="12"/>
    </row>
    <row r="47" spans="1:174" s="157" customFormat="1" ht="12.75">
      <c r="A47" s="159">
        <v>3624</v>
      </c>
      <c r="B47" s="158" t="s">
        <v>375</v>
      </c>
      <c r="C47" s="162"/>
      <c r="D47" s="162"/>
      <c r="E47" s="162">
        <v>-0.51</v>
      </c>
      <c r="F47" s="162"/>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c r="CA47" s="155"/>
      <c r="CB47" s="155"/>
      <c r="CC47" s="155"/>
      <c r="CD47" s="155"/>
      <c r="CE47" s="155"/>
      <c r="CF47" s="155"/>
      <c r="CG47" s="15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155"/>
      <c r="EQ47" s="155"/>
      <c r="ER47" s="155"/>
      <c r="ES47" s="155"/>
      <c r="ET47" s="155"/>
      <c r="EU47" s="155"/>
      <c r="EV47" s="155"/>
      <c r="EW47" s="155"/>
      <c r="EX47" s="155"/>
      <c r="EY47" s="155"/>
      <c r="EZ47" s="155"/>
      <c r="FA47" s="155"/>
      <c r="FB47" s="155"/>
      <c r="FC47" s="155"/>
      <c r="FD47" s="155"/>
      <c r="FE47" s="155"/>
      <c r="FF47" s="154"/>
      <c r="FG47" s="154"/>
      <c r="FH47" s="156"/>
      <c r="FI47" s="156"/>
      <c r="FJ47" s="156"/>
      <c r="FK47" s="156"/>
      <c r="FL47" s="156"/>
      <c r="FM47" s="156"/>
      <c r="FN47" s="156"/>
      <c r="FO47" s="156"/>
      <c r="FP47" s="156"/>
      <c r="FQ47" s="156"/>
      <c r="FR47" s="156"/>
    </row>
    <row r="48" spans="1:163" ht="12.75">
      <c r="A48" s="19" t="s">
        <v>183</v>
      </c>
      <c r="B48" s="23" t="s">
        <v>184</v>
      </c>
      <c r="C48" s="104">
        <v>33</v>
      </c>
      <c r="D48" s="104">
        <v>5</v>
      </c>
      <c r="E48" s="104">
        <v>52.9</v>
      </c>
      <c r="F48" s="104">
        <v>8.35</v>
      </c>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12"/>
      <c r="FG48" s="12"/>
    </row>
    <row r="49" spans="1:163" ht="12.75">
      <c r="A49" s="18" t="s">
        <v>185</v>
      </c>
      <c r="B49" s="21" t="s">
        <v>186</v>
      </c>
      <c r="C49" s="160">
        <f>C50</f>
        <v>0</v>
      </c>
      <c r="D49" s="160">
        <f>D50</f>
        <v>0</v>
      </c>
      <c r="E49" s="160">
        <f>E50</f>
        <v>0</v>
      </c>
      <c r="F49" s="160">
        <f>F50</f>
        <v>0</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12"/>
      <c r="FG49" s="12"/>
    </row>
    <row r="50" spans="1:163" ht="12.75">
      <c r="A50" s="19" t="s">
        <v>187</v>
      </c>
      <c r="B50" s="23" t="s">
        <v>188</v>
      </c>
      <c r="C50" s="104"/>
      <c r="D50" s="104"/>
      <c r="E50" s="104"/>
      <c r="F50" s="104"/>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12"/>
      <c r="FG50" s="12"/>
    </row>
    <row r="51" spans="1:163" ht="12.75">
      <c r="A51" s="18" t="s">
        <v>189</v>
      </c>
      <c r="B51" s="21" t="s">
        <v>190</v>
      </c>
      <c r="C51" s="160">
        <f>+C52</f>
        <v>18603</v>
      </c>
      <c r="D51" s="160">
        <f>+D52</f>
        <v>17111.99</v>
      </c>
      <c r="E51" s="160">
        <f>+E52</f>
        <v>1359.57</v>
      </c>
      <c r="F51" s="160">
        <f>+F52</f>
        <v>226.93000000000004</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12"/>
      <c r="FG51" s="12"/>
    </row>
    <row r="52" spans="1:163" ht="25.5">
      <c r="A52" s="18" t="s">
        <v>191</v>
      </c>
      <c r="B52" s="21" t="s">
        <v>192</v>
      </c>
      <c r="C52" s="160">
        <f>+C53+C64</f>
        <v>18603</v>
      </c>
      <c r="D52" s="160">
        <f>+D53+D64</f>
        <v>17111.99</v>
      </c>
      <c r="E52" s="160">
        <f>+E53+E64</f>
        <v>1359.57</v>
      </c>
      <c r="F52" s="160">
        <f>+F53+F64</f>
        <v>226.93000000000004</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12"/>
      <c r="FG52" s="12"/>
    </row>
    <row r="53" spans="1:163" ht="12.75">
      <c r="A53" s="18" t="s">
        <v>193</v>
      </c>
      <c r="B53" s="21" t="s">
        <v>194</v>
      </c>
      <c r="C53" s="160">
        <f>C54+C55+C56+C57+C59+C60+C61+C62+C58+C63</f>
        <v>16100</v>
      </c>
      <c r="D53" s="160">
        <f>D54+D55+D56+D57+D59+D60+D61+D62+D58+D63</f>
        <v>15673.17</v>
      </c>
      <c r="E53" s="160">
        <f>E54+E55+E56+E57+E59+E60+E61+E62+E58+E63</f>
        <v>1011.68</v>
      </c>
      <c r="F53" s="160">
        <f>F54+F55+F56+F57+F59+F60+F61+F62+F58+F63</f>
        <v>168.32000000000002</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12"/>
      <c r="FG53" s="12"/>
    </row>
    <row r="54" spans="1:163" ht="25.5">
      <c r="A54" s="19" t="s">
        <v>195</v>
      </c>
      <c r="B54" s="23" t="s">
        <v>196</v>
      </c>
      <c r="C54" s="104"/>
      <c r="D54" s="104"/>
      <c r="E54" s="104"/>
      <c r="F54" s="104"/>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12"/>
      <c r="FG54" s="12"/>
    </row>
    <row r="55" spans="1:163" ht="25.5">
      <c r="A55" s="19" t="s">
        <v>197</v>
      </c>
      <c r="B55" s="23" t="s">
        <v>198</v>
      </c>
      <c r="C55" s="104">
        <v>59</v>
      </c>
      <c r="D55" s="104">
        <v>28</v>
      </c>
      <c r="E55" s="104">
        <v>609.4</v>
      </c>
      <c r="F55" s="104">
        <v>102.46</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12"/>
      <c r="FG55" s="12"/>
    </row>
    <row r="56" spans="1:163" ht="25.5">
      <c r="A56" s="24" t="s">
        <v>199</v>
      </c>
      <c r="B56" s="23" t="s">
        <v>305</v>
      </c>
      <c r="C56" s="104">
        <v>15153</v>
      </c>
      <c r="D56" s="104">
        <v>15153</v>
      </c>
      <c r="E56" s="104"/>
      <c r="F56" s="104"/>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12"/>
      <c r="FG56" s="12"/>
    </row>
    <row r="57" spans="1:163" ht="25.5">
      <c r="A57" s="19" t="s">
        <v>200</v>
      </c>
      <c r="B57" s="25" t="s">
        <v>201</v>
      </c>
      <c r="C57" s="104">
        <v>790</v>
      </c>
      <c r="D57" s="104">
        <v>414</v>
      </c>
      <c r="E57" s="104">
        <v>395.98</v>
      </c>
      <c r="F57" s="104">
        <v>65.03</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12"/>
      <c r="FG57" s="12"/>
    </row>
    <row r="58" spans="1:163" ht="12.75">
      <c r="A58" s="19" t="s">
        <v>294</v>
      </c>
      <c r="B58" s="121" t="s">
        <v>293</v>
      </c>
      <c r="C58" s="105"/>
      <c r="D58" s="105"/>
      <c r="E58" s="105"/>
      <c r="F58" s="105"/>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12"/>
      <c r="FG58" s="12"/>
    </row>
    <row r="59" spans="1:163" ht="27.75" customHeight="1">
      <c r="A59" s="19" t="s">
        <v>264</v>
      </c>
      <c r="B59" s="25" t="s">
        <v>212</v>
      </c>
      <c r="E59" s="109"/>
      <c r="F59" s="10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12"/>
      <c r="FG59" s="12"/>
    </row>
    <row r="60" spans="1:163" ht="27.75" customHeight="1">
      <c r="A60" s="19" t="s">
        <v>268</v>
      </c>
      <c r="B60" s="25" t="s">
        <v>270</v>
      </c>
      <c r="C60" s="104"/>
      <c r="D60" s="104"/>
      <c r="E60" s="104"/>
      <c r="F60" s="104"/>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12"/>
      <c r="FG60" s="12"/>
    </row>
    <row r="61" spans="1:163" ht="27.75" customHeight="1">
      <c r="A61" s="19" t="s">
        <v>269</v>
      </c>
      <c r="B61" s="25" t="s">
        <v>271</v>
      </c>
      <c r="C61" s="104"/>
      <c r="D61" s="104"/>
      <c r="E61" s="104"/>
      <c r="F61" s="104"/>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12"/>
      <c r="FG61" s="12"/>
    </row>
    <row r="62" spans="1:163" ht="68.25" customHeight="1">
      <c r="A62" s="19" t="s">
        <v>274</v>
      </c>
      <c r="B62" s="25" t="s">
        <v>275</v>
      </c>
      <c r="C62" s="104">
        <v>14</v>
      </c>
      <c r="D62" s="104">
        <v>6</v>
      </c>
      <c r="E62" s="104">
        <v>6.3</v>
      </c>
      <c r="F62" s="104">
        <v>0.83</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12"/>
      <c r="FG62" s="12"/>
    </row>
    <row r="63" spans="1:163" ht="25.5">
      <c r="A63" s="19" t="s">
        <v>299</v>
      </c>
      <c r="B63" s="25" t="s">
        <v>300</v>
      </c>
      <c r="C63" s="104">
        <v>84</v>
      </c>
      <c r="D63" s="104">
        <v>72.17</v>
      </c>
      <c r="E63" s="104"/>
      <c r="F63" s="104"/>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12"/>
      <c r="FG63" s="12"/>
    </row>
    <row r="64" spans="1:163" ht="15" customHeight="1">
      <c r="A64" s="18" t="s">
        <v>202</v>
      </c>
      <c r="B64" s="21" t="s">
        <v>203</v>
      </c>
      <c r="C64" s="160">
        <f>+C65+C66+C67+C68+C69+C70+C71+C72</f>
        <v>2503</v>
      </c>
      <c r="D64" s="160">
        <f>+D65+D66+D67+D68+D69+D70+D71+D72</f>
        <v>1438.82</v>
      </c>
      <c r="E64" s="160">
        <f>+E65+E66+E67+E68+E69+E70+E71+E72</f>
        <v>347.89000000000004</v>
      </c>
      <c r="F64" s="160">
        <f>+F65+F66+F67+F68+F69+F70+F71+F72</f>
        <v>58.61000000000001</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12"/>
      <c r="FG64" s="12"/>
    </row>
    <row r="65" spans="1:163" ht="25.5">
      <c r="A65" s="26" t="s">
        <v>204</v>
      </c>
      <c r="B65" s="22" t="s">
        <v>205</v>
      </c>
      <c r="C65" s="104"/>
      <c r="D65" s="104"/>
      <c r="E65" s="104"/>
      <c r="F65" s="104"/>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12"/>
      <c r="FG65" s="12"/>
    </row>
    <row r="66" spans="1:163" ht="25.5">
      <c r="A66" s="26" t="s">
        <v>206</v>
      </c>
      <c r="B66" s="27" t="s">
        <v>201</v>
      </c>
      <c r="C66" s="104"/>
      <c r="D66" s="104"/>
      <c r="E66" s="104"/>
      <c r="F66" s="104"/>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12"/>
      <c r="FG66" s="12"/>
    </row>
    <row r="67" spans="1:163" ht="38.25">
      <c r="A67" s="19" t="s">
        <v>207</v>
      </c>
      <c r="B67" s="22" t="s">
        <v>208</v>
      </c>
      <c r="C67" s="104"/>
      <c r="D67" s="104"/>
      <c r="E67" s="104">
        <v>0.17</v>
      </c>
      <c r="F67" s="104"/>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12"/>
      <c r="FG67" s="12"/>
    </row>
    <row r="68" spans="1:163" ht="38.25">
      <c r="A68" s="19" t="s">
        <v>209</v>
      </c>
      <c r="B68" s="22" t="s">
        <v>210</v>
      </c>
      <c r="C68" s="104">
        <v>8</v>
      </c>
      <c r="D68" s="104">
        <v>4</v>
      </c>
      <c r="E68" s="104">
        <v>-0.01</v>
      </c>
      <c r="F68" s="104">
        <v>0.06</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12"/>
      <c r="FG68" s="12"/>
    </row>
    <row r="69" spans="1:163" ht="25.5">
      <c r="A69" s="19" t="s">
        <v>211</v>
      </c>
      <c r="B69" s="22" t="s">
        <v>212</v>
      </c>
      <c r="C69" s="104"/>
      <c r="D69" s="104"/>
      <c r="E69" s="104">
        <v>346.82</v>
      </c>
      <c r="F69" s="104">
        <v>58.46</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12"/>
      <c r="FG69" s="12"/>
    </row>
    <row r="70" spans="1:90" ht="25.5">
      <c r="A70" s="28" t="s">
        <v>213</v>
      </c>
      <c r="B70" s="29" t="s">
        <v>214</v>
      </c>
      <c r="C70" s="104">
        <v>2494</v>
      </c>
      <c r="D70" s="104">
        <v>1433.82</v>
      </c>
      <c r="E70" s="104"/>
      <c r="F70" s="104"/>
      <c r="AR70" s="12"/>
      <c r="BR70" s="12"/>
      <c r="BS70" s="12"/>
      <c r="BT70" s="12"/>
      <c r="CL70" s="12"/>
    </row>
    <row r="71" spans="1:174" s="13" customFormat="1" ht="63.75">
      <c r="A71" s="33" t="s">
        <v>223</v>
      </c>
      <c r="B71" s="34" t="s">
        <v>224</v>
      </c>
      <c r="C71" s="104">
        <v>1</v>
      </c>
      <c r="D71" s="104">
        <v>1</v>
      </c>
      <c r="E71" s="104">
        <v>0.91</v>
      </c>
      <c r="F71" s="104">
        <v>0.09</v>
      </c>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5"/>
      <c r="BS71" s="105"/>
      <c r="BT71" s="105"/>
      <c r="BU71" s="100"/>
      <c r="BV71" s="100"/>
      <c r="BW71" s="100"/>
      <c r="BX71" s="100"/>
      <c r="BY71" s="100"/>
      <c r="BZ71" s="100"/>
      <c r="CA71" s="100"/>
      <c r="CB71" s="100"/>
      <c r="CC71" s="100"/>
      <c r="CD71" s="100"/>
      <c r="CE71" s="100"/>
      <c r="CF71" s="100"/>
      <c r="CG71" s="100"/>
      <c r="CH71" s="100"/>
      <c r="CI71" s="100"/>
      <c r="CJ71" s="100"/>
      <c r="CK71" s="100"/>
      <c r="CL71" s="105"/>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0"/>
      <c r="FF71" s="100"/>
      <c r="FG71" s="100"/>
      <c r="FH71" s="100"/>
      <c r="FI71" s="100"/>
      <c r="FJ71" s="100"/>
      <c r="FK71" s="100"/>
      <c r="FL71" s="100"/>
      <c r="FM71" s="100"/>
      <c r="FN71" s="100"/>
      <c r="FO71" s="100"/>
      <c r="FP71" s="100"/>
      <c r="FQ71" s="100"/>
      <c r="FR71" s="100"/>
    </row>
    <row r="72" spans="1:174" s="13" customFormat="1" ht="46.5" customHeight="1">
      <c r="A72" s="33" t="s">
        <v>272</v>
      </c>
      <c r="B72" s="110" t="s">
        <v>273</v>
      </c>
      <c r="C72" s="104"/>
      <c r="D72" s="104"/>
      <c r="E72" s="104"/>
      <c r="F72" s="104"/>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5"/>
      <c r="BS72" s="105"/>
      <c r="BT72" s="105"/>
      <c r="BU72" s="100"/>
      <c r="BV72" s="100"/>
      <c r="BW72" s="100"/>
      <c r="BX72" s="100"/>
      <c r="BY72" s="100"/>
      <c r="BZ72" s="100"/>
      <c r="CA72" s="100"/>
      <c r="CB72" s="100"/>
      <c r="CC72" s="100"/>
      <c r="CD72" s="100"/>
      <c r="CE72" s="100"/>
      <c r="CF72" s="100"/>
      <c r="CG72" s="100"/>
      <c r="CH72" s="100"/>
      <c r="CI72" s="100"/>
      <c r="CJ72" s="100"/>
      <c r="CK72" s="100"/>
      <c r="CL72" s="105"/>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row>
    <row r="73" spans="1:174" s="77" customFormat="1" ht="30">
      <c r="A73" s="114" t="s">
        <v>280</v>
      </c>
      <c r="B73" s="115" t="s">
        <v>281</v>
      </c>
      <c r="C73" s="116">
        <f>+C74+C75</f>
        <v>0</v>
      </c>
      <c r="D73" s="116">
        <f>+D74+D75</f>
        <v>0</v>
      </c>
      <c r="E73" s="116">
        <f>+E74+E75</f>
        <v>0</v>
      </c>
      <c r="F73" s="116">
        <f>+F74+F75</f>
        <v>0</v>
      </c>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9"/>
      <c r="BS73" s="79"/>
      <c r="BT73" s="79"/>
      <c r="BU73" s="78"/>
      <c r="BV73" s="78"/>
      <c r="BW73" s="78"/>
      <c r="BX73" s="78"/>
      <c r="BY73" s="78"/>
      <c r="BZ73" s="78"/>
      <c r="CA73" s="78"/>
      <c r="CB73" s="78"/>
      <c r="CC73" s="78"/>
      <c r="CD73" s="78"/>
      <c r="CE73" s="78"/>
      <c r="CF73" s="78"/>
      <c r="CG73" s="78"/>
      <c r="CH73" s="78"/>
      <c r="CI73" s="78"/>
      <c r="CJ73" s="78"/>
      <c r="CK73" s="78"/>
      <c r="CL73" s="79"/>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row>
    <row r="74" spans="1:174" s="13" customFormat="1" ht="14.25">
      <c r="A74" s="111" t="s">
        <v>282</v>
      </c>
      <c r="B74" s="112" t="s">
        <v>283</v>
      </c>
      <c r="C74" s="104"/>
      <c r="D74" s="104"/>
      <c r="E74" s="104"/>
      <c r="F74" s="104"/>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5"/>
      <c r="BS74" s="105"/>
      <c r="BT74" s="105"/>
      <c r="BU74" s="100"/>
      <c r="BV74" s="100"/>
      <c r="BW74" s="100"/>
      <c r="BX74" s="100"/>
      <c r="BY74" s="100"/>
      <c r="BZ74" s="100"/>
      <c r="CA74" s="100"/>
      <c r="CB74" s="100"/>
      <c r="CC74" s="100"/>
      <c r="CD74" s="100"/>
      <c r="CE74" s="100"/>
      <c r="CF74" s="100"/>
      <c r="CG74" s="100"/>
      <c r="CH74" s="100"/>
      <c r="CI74" s="100"/>
      <c r="CJ74" s="100"/>
      <c r="CK74" s="100"/>
      <c r="CL74" s="105"/>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row>
    <row r="75" spans="1:174" s="13" customFormat="1" ht="14.25">
      <c r="A75" s="111" t="s">
        <v>284</v>
      </c>
      <c r="B75" s="113" t="s">
        <v>285</v>
      </c>
      <c r="C75" s="104"/>
      <c r="D75" s="104"/>
      <c r="E75" s="104"/>
      <c r="F75" s="104"/>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5"/>
      <c r="BS75" s="105"/>
      <c r="BT75" s="105"/>
      <c r="BU75" s="100"/>
      <c r="BV75" s="100"/>
      <c r="BW75" s="100"/>
      <c r="BX75" s="100"/>
      <c r="BY75" s="100"/>
      <c r="BZ75" s="100"/>
      <c r="CA75" s="100"/>
      <c r="CB75" s="100"/>
      <c r="CC75" s="100"/>
      <c r="CD75" s="100"/>
      <c r="CE75" s="100"/>
      <c r="CF75" s="100"/>
      <c r="CG75" s="100"/>
      <c r="CH75" s="100"/>
      <c r="CI75" s="100"/>
      <c r="CJ75" s="100"/>
      <c r="CK75" s="100"/>
      <c r="CL75" s="105"/>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0"/>
      <c r="FF75" s="100"/>
      <c r="FG75" s="100"/>
      <c r="FH75" s="100"/>
      <c r="FI75" s="100"/>
      <c r="FJ75" s="100"/>
      <c r="FK75" s="100"/>
      <c r="FL75" s="100"/>
      <c r="FM75" s="100"/>
      <c r="FN75" s="100"/>
      <c r="FO75" s="100"/>
      <c r="FP75" s="100"/>
      <c r="FQ75" s="100"/>
      <c r="FR75" s="100"/>
    </row>
    <row r="76" spans="1:174" s="13" customFormat="1" ht="14.25">
      <c r="A76" s="164" t="s">
        <v>225</v>
      </c>
      <c r="B76" s="164"/>
      <c r="C76" s="106"/>
      <c r="D76" s="106"/>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5"/>
      <c r="BS76" s="105"/>
      <c r="BT76" s="105"/>
      <c r="BU76" s="100"/>
      <c r="BV76" s="100"/>
      <c r="BW76" s="100"/>
      <c r="BX76" s="100"/>
      <c r="BY76" s="100"/>
      <c r="BZ76" s="100"/>
      <c r="CA76" s="100"/>
      <c r="CB76" s="100"/>
      <c r="CC76" s="100"/>
      <c r="CD76" s="100"/>
      <c r="CE76" s="100"/>
      <c r="CF76" s="100"/>
      <c r="CG76" s="100"/>
      <c r="CH76" s="100"/>
      <c r="CI76" s="100"/>
      <c r="CJ76" s="100"/>
      <c r="CK76" s="100"/>
      <c r="CL76" s="105"/>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row>
    <row r="77" spans="1:174" s="13" customFormat="1" ht="12.75">
      <c r="A77" s="30"/>
      <c r="C77" s="106"/>
      <c r="D77" s="106"/>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5"/>
      <c r="BS77" s="105"/>
      <c r="BT77" s="105"/>
      <c r="BU77" s="100"/>
      <c r="BV77" s="100"/>
      <c r="BW77" s="100"/>
      <c r="BX77" s="100"/>
      <c r="BY77" s="100"/>
      <c r="BZ77" s="100"/>
      <c r="CA77" s="100"/>
      <c r="CB77" s="100"/>
      <c r="CC77" s="100"/>
      <c r="CD77" s="100"/>
      <c r="CE77" s="100"/>
      <c r="CF77" s="100"/>
      <c r="CG77" s="100"/>
      <c r="CH77" s="100"/>
      <c r="CI77" s="100"/>
      <c r="CJ77" s="100"/>
      <c r="CK77" s="100"/>
      <c r="CL77" s="105"/>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row>
    <row r="78" spans="1:174" s="36" customFormat="1" ht="14.25">
      <c r="A78" s="35"/>
      <c r="B78" s="36" t="s">
        <v>226</v>
      </c>
      <c r="C78" s="36" t="s">
        <v>227</v>
      </c>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8"/>
      <c r="BS78" s="108"/>
      <c r="BT78" s="108"/>
      <c r="BU78" s="107"/>
      <c r="BV78" s="107"/>
      <c r="BW78" s="107"/>
      <c r="BX78" s="107"/>
      <c r="BY78" s="107"/>
      <c r="BZ78" s="107"/>
      <c r="CA78" s="107"/>
      <c r="CB78" s="107"/>
      <c r="CC78" s="107"/>
      <c r="CD78" s="107"/>
      <c r="CE78" s="107"/>
      <c r="CF78" s="107"/>
      <c r="CG78" s="107"/>
      <c r="CH78" s="107"/>
      <c r="CI78" s="107"/>
      <c r="CJ78" s="107"/>
      <c r="CK78" s="107"/>
      <c r="CL78" s="108"/>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row>
    <row r="79" spans="1:174" s="13" customFormat="1" ht="12.75">
      <c r="A79" s="30"/>
      <c r="B79" s="77" t="s">
        <v>379</v>
      </c>
      <c r="C79" s="171" t="s">
        <v>380</v>
      </c>
      <c r="D79" s="106"/>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5"/>
      <c r="BS79" s="105"/>
      <c r="BT79" s="105"/>
      <c r="BU79" s="100"/>
      <c r="BV79" s="100"/>
      <c r="BW79" s="100"/>
      <c r="BX79" s="100"/>
      <c r="BY79" s="100"/>
      <c r="BZ79" s="100"/>
      <c r="CA79" s="100"/>
      <c r="CB79" s="100"/>
      <c r="CC79" s="100"/>
      <c r="CD79" s="100"/>
      <c r="CE79" s="100"/>
      <c r="CF79" s="100"/>
      <c r="CG79" s="100"/>
      <c r="CH79" s="100"/>
      <c r="CI79" s="100"/>
      <c r="CJ79" s="100"/>
      <c r="CK79" s="100"/>
      <c r="CL79" s="105"/>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row>
    <row r="80" spans="1:174" s="13" customFormat="1" ht="12.75">
      <c r="A80" s="30"/>
      <c r="C80" s="106"/>
      <c r="D80" s="106"/>
      <c r="E80" s="89" t="s">
        <v>261</v>
      </c>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5"/>
      <c r="BS80" s="105"/>
      <c r="BT80" s="105"/>
      <c r="BU80" s="100"/>
      <c r="BV80" s="100"/>
      <c r="BW80" s="100"/>
      <c r="BX80" s="100"/>
      <c r="BY80" s="100"/>
      <c r="BZ80" s="100"/>
      <c r="CA80" s="100"/>
      <c r="CB80" s="100"/>
      <c r="CC80" s="100"/>
      <c r="CD80" s="100"/>
      <c r="CE80" s="100"/>
      <c r="CF80" s="100"/>
      <c r="CG80" s="100"/>
      <c r="CH80" s="100"/>
      <c r="CI80" s="100"/>
      <c r="CJ80" s="100"/>
      <c r="CK80" s="100"/>
      <c r="CL80" s="105"/>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c r="EF80" s="100"/>
      <c r="EG80" s="100"/>
      <c r="EH80" s="100"/>
      <c r="EI80" s="100"/>
      <c r="EJ80" s="100"/>
      <c r="EK80" s="100"/>
      <c r="EL80" s="100"/>
      <c r="EM80" s="100"/>
      <c r="EN80" s="100"/>
      <c r="EO80" s="100"/>
      <c r="EP80" s="100"/>
      <c r="EQ80" s="100"/>
      <c r="ER80" s="100"/>
      <c r="ES80" s="100"/>
      <c r="ET80" s="100"/>
      <c r="EU80" s="100"/>
      <c r="EV80" s="100"/>
      <c r="EW80" s="100"/>
      <c r="EX80" s="100"/>
      <c r="EY80" s="100"/>
      <c r="EZ80" s="100"/>
      <c r="FA80" s="100"/>
      <c r="FB80" s="100"/>
      <c r="FC80" s="100"/>
      <c r="FD80" s="100"/>
      <c r="FE80" s="100"/>
      <c r="FF80" s="100"/>
      <c r="FG80" s="100"/>
      <c r="FH80" s="100"/>
      <c r="FI80" s="100"/>
      <c r="FJ80" s="100"/>
      <c r="FK80" s="100"/>
      <c r="FL80" s="100"/>
      <c r="FM80" s="100"/>
      <c r="FN80" s="100"/>
      <c r="FO80" s="100"/>
      <c r="FP80" s="100"/>
      <c r="FQ80" s="100"/>
      <c r="FR80" s="100"/>
    </row>
    <row r="81" spans="1:174" s="13" customFormat="1" ht="12.75">
      <c r="A81" s="30"/>
      <c r="C81" s="106"/>
      <c r="D81" s="106"/>
      <c r="E81" s="89" t="s">
        <v>381</v>
      </c>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5"/>
      <c r="BS81" s="105"/>
      <c r="BT81" s="105"/>
      <c r="BU81" s="100"/>
      <c r="BV81" s="100"/>
      <c r="BW81" s="100"/>
      <c r="BX81" s="100"/>
      <c r="BY81" s="100"/>
      <c r="BZ81" s="100"/>
      <c r="CA81" s="100"/>
      <c r="CB81" s="100"/>
      <c r="CC81" s="100"/>
      <c r="CD81" s="100"/>
      <c r="CE81" s="100"/>
      <c r="CF81" s="100"/>
      <c r="CG81" s="100"/>
      <c r="CH81" s="100"/>
      <c r="CI81" s="100"/>
      <c r="CJ81" s="100"/>
      <c r="CK81" s="100"/>
      <c r="CL81" s="105"/>
      <c r="CM81" s="100"/>
      <c r="CN81" s="100"/>
      <c r="CO81" s="100"/>
      <c r="CP81" s="100"/>
      <c r="CQ81" s="100"/>
      <c r="CR81" s="100"/>
      <c r="CS81" s="100"/>
      <c r="CT81" s="100"/>
      <c r="CU81" s="100"/>
      <c r="CV81" s="100"/>
      <c r="CW81" s="100"/>
      <c r="CX81" s="100"/>
      <c r="CY81" s="100"/>
      <c r="CZ81" s="100"/>
      <c r="DA81" s="100"/>
      <c r="DB81" s="100"/>
      <c r="DC81" s="100"/>
      <c r="DD81" s="100"/>
      <c r="DE81" s="100"/>
      <c r="DF81" s="100"/>
      <c r="DG81" s="100"/>
      <c r="DH81" s="100"/>
      <c r="DI81" s="100"/>
      <c r="DJ81" s="100"/>
      <c r="DK81" s="100"/>
      <c r="DL81" s="100"/>
      <c r="DM81" s="100"/>
      <c r="DN81" s="100"/>
      <c r="DO81" s="100"/>
      <c r="DP81" s="100"/>
      <c r="DQ81" s="100"/>
      <c r="DR81" s="100"/>
      <c r="DS81" s="100"/>
      <c r="DT81" s="100"/>
      <c r="DU81" s="100"/>
      <c r="DV81" s="100"/>
      <c r="DW81" s="100"/>
      <c r="DX81" s="100"/>
      <c r="DY81" s="100"/>
      <c r="DZ81" s="100"/>
      <c r="EA81" s="100"/>
      <c r="EB81" s="100"/>
      <c r="EC81" s="100"/>
      <c r="ED81" s="100"/>
      <c r="EE81" s="100"/>
      <c r="EF81" s="100"/>
      <c r="EG81" s="100"/>
      <c r="EH81" s="100"/>
      <c r="EI81" s="100"/>
      <c r="EJ81" s="100"/>
      <c r="EK81" s="100"/>
      <c r="EL81" s="100"/>
      <c r="EM81" s="100"/>
      <c r="EN81" s="100"/>
      <c r="EO81" s="100"/>
      <c r="EP81" s="100"/>
      <c r="EQ81" s="100"/>
      <c r="ER81" s="100"/>
      <c r="ES81" s="100"/>
      <c r="ET81" s="100"/>
      <c r="EU81" s="100"/>
      <c r="EV81" s="100"/>
      <c r="EW81" s="100"/>
      <c r="EX81" s="100"/>
      <c r="EY81" s="100"/>
      <c r="EZ81" s="100"/>
      <c r="FA81" s="100"/>
      <c r="FB81" s="100"/>
      <c r="FC81" s="100"/>
      <c r="FD81" s="100"/>
      <c r="FE81" s="100"/>
      <c r="FF81" s="100"/>
      <c r="FG81" s="100"/>
      <c r="FH81" s="100"/>
      <c r="FI81" s="100"/>
      <c r="FJ81" s="100"/>
      <c r="FK81" s="100"/>
      <c r="FL81" s="100"/>
      <c r="FM81" s="100"/>
      <c r="FN81" s="100"/>
      <c r="FO81" s="100"/>
      <c r="FP81" s="100"/>
      <c r="FQ81" s="100"/>
      <c r="FR81" s="100"/>
    </row>
    <row r="82" spans="1:174" s="13" customFormat="1" ht="12.75">
      <c r="A82" s="30"/>
      <c r="C82" s="106"/>
      <c r="D82" s="106"/>
      <c r="E82" s="89" t="s">
        <v>382</v>
      </c>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5"/>
      <c r="BS82" s="105"/>
      <c r="BT82" s="105"/>
      <c r="BU82" s="100"/>
      <c r="BV82" s="100"/>
      <c r="BW82" s="100"/>
      <c r="BX82" s="100"/>
      <c r="BY82" s="100"/>
      <c r="BZ82" s="100"/>
      <c r="CA82" s="100"/>
      <c r="CB82" s="100"/>
      <c r="CC82" s="100"/>
      <c r="CD82" s="100"/>
      <c r="CE82" s="100"/>
      <c r="CF82" s="100"/>
      <c r="CG82" s="100"/>
      <c r="CH82" s="100"/>
      <c r="CI82" s="100"/>
      <c r="CJ82" s="100"/>
      <c r="CK82" s="100"/>
      <c r="CL82" s="105"/>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c r="EQ82" s="100"/>
      <c r="ER82" s="100"/>
      <c r="ES82" s="100"/>
      <c r="ET82" s="100"/>
      <c r="EU82" s="100"/>
      <c r="EV82" s="100"/>
      <c r="EW82" s="100"/>
      <c r="EX82" s="100"/>
      <c r="EY82" s="100"/>
      <c r="EZ82" s="100"/>
      <c r="FA82" s="100"/>
      <c r="FB82" s="100"/>
      <c r="FC82" s="100"/>
      <c r="FD82" s="100"/>
      <c r="FE82" s="100"/>
      <c r="FF82" s="100"/>
      <c r="FG82" s="100"/>
      <c r="FH82" s="100"/>
      <c r="FI82" s="100"/>
      <c r="FJ82" s="100"/>
      <c r="FK82" s="100"/>
      <c r="FL82" s="100"/>
      <c r="FM82" s="100"/>
      <c r="FN82" s="100"/>
      <c r="FO82" s="100"/>
      <c r="FP82" s="100"/>
      <c r="FQ82" s="100"/>
      <c r="FR82" s="100"/>
    </row>
    <row r="83" spans="1:174" s="13" customFormat="1" ht="12.75">
      <c r="A83" s="30"/>
      <c r="C83" s="106"/>
      <c r="D83" s="106"/>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5"/>
      <c r="BS83" s="105"/>
      <c r="BT83" s="105"/>
      <c r="BU83" s="100"/>
      <c r="BV83" s="100"/>
      <c r="BW83" s="100"/>
      <c r="BX83" s="100"/>
      <c r="BY83" s="100"/>
      <c r="BZ83" s="100"/>
      <c r="CA83" s="100"/>
      <c r="CB83" s="100"/>
      <c r="CC83" s="100"/>
      <c r="CD83" s="100"/>
      <c r="CE83" s="100"/>
      <c r="CF83" s="100"/>
      <c r="CG83" s="100"/>
      <c r="CH83" s="100"/>
      <c r="CI83" s="100"/>
      <c r="CJ83" s="100"/>
      <c r="CK83" s="100"/>
      <c r="CL83" s="105"/>
      <c r="CM83" s="100"/>
      <c r="CN83" s="100"/>
      <c r="CO83" s="100"/>
      <c r="CP83" s="100"/>
      <c r="CQ83" s="100"/>
      <c r="CR83" s="100"/>
      <c r="CS83" s="100"/>
      <c r="CT83" s="100"/>
      <c r="CU83" s="100"/>
      <c r="CV83" s="100"/>
      <c r="CW83" s="100"/>
      <c r="CX83" s="100"/>
      <c r="CY83" s="100"/>
      <c r="CZ83" s="100"/>
      <c r="DA83" s="100"/>
      <c r="DB83" s="100"/>
      <c r="DC83" s="100"/>
      <c r="DD83" s="100"/>
      <c r="DE83" s="100"/>
      <c r="DF83" s="100"/>
      <c r="DG83" s="100"/>
      <c r="DH83" s="100"/>
      <c r="DI83" s="100"/>
      <c r="DJ83" s="100"/>
      <c r="DK83" s="100"/>
      <c r="DL83" s="100"/>
      <c r="DM83" s="100"/>
      <c r="DN83" s="100"/>
      <c r="DO83" s="100"/>
      <c r="DP83" s="100"/>
      <c r="DQ83" s="100"/>
      <c r="DR83" s="100"/>
      <c r="DS83" s="100"/>
      <c r="DT83" s="100"/>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c r="EQ83" s="100"/>
      <c r="ER83" s="100"/>
      <c r="ES83" s="100"/>
      <c r="ET83" s="100"/>
      <c r="EU83" s="100"/>
      <c r="EV83" s="100"/>
      <c r="EW83" s="100"/>
      <c r="EX83" s="100"/>
      <c r="EY83" s="100"/>
      <c r="EZ83" s="100"/>
      <c r="FA83" s="100"/>
      <c r="FB83" s="100"/>
      <c r="FC83" s="100"/>
      <c r="FD83" s="100"/>
      <c r="FE83" s="100"/>
      <c r="FF83" s="100"/>
      <c r="FG83" s="100"/>
      <c r="FH83" s="100"/>
      <c r="FI83" s="100"/>
      <c r="FJ83" s="100"/>
      <c r="FK83" s="100"/>
      <c r="FL83" s="100"/>
      <c r="FM83" s="100"/>
      <c r="FN83" s="100"/>
      <c r="FO83" s="100"/>
      <c r="FP83" s="100"/>
      <c r="FQ83" s="100"/>
      <c r="FR83" s="100"/>
    </row>
    <row r="84" spans="1:174" s="13" customFormat="1" ht="12.75">
      <c r="A84" s="30"/>
      <c r="C84" s="106"/>
      <c r="D84" s="106"/>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5"/>
      <c r="BS84" s="105"/>
      <c r="BT84" s="105"/>
      <c r="BU84" s="100"/>
      <c r="BV84" s="100"/>
      <c r="BW84" s="100"/>
      <c r="BX84" s="100"/>
      <c r="BY84" s="100"/>
      <c r="BZ84" s="100"/>
      <c r="CA84" s="100"/>
      <c r="CB84" s="100"/>
      <c r="CC84" s="100"/>
      <c r="CD84" s="100"/>
      <c r="CE84" s="100"/>
      <c r="CF84" s="100"/>
      <c r="CG84" s="100"/>
      <c r="CH84" s="100"/>
      <c r="CI84" s="100"/>
      <c r="CJ84" s="100"/>
      <c r="CK84" s="100"/>
      <c r="CL84" s="105"/>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00"/>
      <c r="DK84" s="100"/>
      <c r="DL84" s="100"/>
      <c r="DM84" s="100"/>
      <c r="DN84" s="100"/>
      <c r="DO84" s="100"/>
      <c r="DP84" s="100"/>
      <c r="DQ84" s="100"/>
      <c r="DR84" s="100"/>
      <c r="DS84" s="100"/>
      <c r="DT84" s="100"/>
      <c r="DU84" s="100"/>
      <c r="DV84" s="100"/>
      <c r="DW84" s="100"/>
      <c r="DX84" s="100"/>
      <c r="DY84" s="100"/>
      <c r="DZ84" s="100"/>
      <c r="EA84" s="100"/>
      <c r="EB84" s="100"/>
      <c r="EC84" s="100"/>
      <c r="ED84" s="100"/>
      <c r="EE84" s="100"/>
      <c r="EF84" s="100"/>
      <c r="EG84" s="100"/>
      <c r="EH84" s="100"/>
      <c r="EI84" s="100"/>
      <c r="EJ84" s="100"/>
      <c r="EK84" s="100"/>
      <c r="EL84" s="100"/>
      <c r="EM84" s="100"/>
      <c r="EN84" s="100"/>
      <c r="EO84" s="100"/>
      <c r="EP84" s="100"/>
      <c r="EQ84" s="100"/>
      <c r="ER84" s="100"/>
      <c r="ES84" s="100"/>
      <c r="ET84" s="100"/>
      <c r="EU84" s="100"/>
      <c r="EV84" s="100"/>
      <c r="EW84" s="100"/>
      <c r="EX84" s="100"/>
      <c r="EY84" s="100"/>
      <c r="EZ84" s="100"/>
      <c r="FA84" s="100"/>
      <c r="FB84" s="100"/>
      <c r="FC84" s="100"/>
      <c r="FD84" s="100"/>
      <c r="FE84" s="100"/>
      <c r="FF84" s="100"/>
      <c r="FG84" s="100"/>
      <c r="FH84" s="100"/>
      <c r="FI84" s="100"/>
      <c r="FJ84" s="100"/>
      <c r="FK84" s="100"/>
      <c r="FL84" s="100"/>
      <c r="FM84" s="100"/>
      <c r="FN84" s="100"/>
      <c r="FO84" s="100"/>
      <c r="FP84" s="100"/>
      <c r="FQ84" s="100"/>
      <c r="FR84" s="100"/>
    </row>
    <row r="85" spans="1:174" s="13" customFormat="1" ht="12.75">
      <c r="A85" s="30"/>
      <c r="C85" s="106"/>
      <c r="D85" s="106"/>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5"/>
      <c r="BS85" s="105"/>
      <c r="BT85" s="105"/>
      <c r="BU85" s="100"/>
      <c r="BV85" s="100"/>
      <c r="BW85" s="100"/>
      <c r="BX85" s="100"/>
      <c r="BY85" s="100"/>
      <c r="BZ85" s="100"/>
      <c r="CA85" s="100"/>
      <c r="CB85" s="100"/>
      <c r="CC85" s="100"/>
      <c r="CD85" s="100"/>
      <c r="CE85" s="100"/>
      <c r="CF85" s="100"/>
      <c r="CG85" s="100"/>
      <c r="CH85" s="100"/>
      <c r="CI85" s="100"/>
      <c r="CJ85" s="100"/>
      <c r="CK85" s="100"/>
      <c r="CL85" s="105"/>
      <c r="CM85" s="100"/>
      <c r="CN85" s="100"/>
      <c r="CO85" s="100"/>
      <c r="CP85" s="100"/>
      <c r="CQ85" s="100"/>
      <c r="CR85" s="100"/>
      <c r="CS85" s="100"/>
      <c r="CT85" s="100"/>
      <c r="CU85" s="100"/>
      <c r="CV85" s="100"/>
      <c r="CW85" s="100"/>
      <c r="CX85" s="100"/>
      <c r="CY85" s="100"/>
      <c r="CZ85" s="100"/>
      <c r="DA85" s="100"/>
      <c r="DB85" s="100"/>
      <c r="DC85" s="100"/>
      <c r="DD85" s="100"/>
      <c r="DE85" s="100"/>
      <c r="DF85" s="100"/>
      <c r="DG85" s="100"/>
      <c r="DH85" s="100"/>
      <c r="DI85" s="100"/>
      <c r="DJ85" s="100"/>
      <c r="DK85" s="100"/>
      <c r="DL85" s="100"/>
      <c r="DM85" s="100"/>
      <c r="DN85" s="100"/>
      <c r="DO85" s="100"/>
      <c r="DP85" s="100"/>
      <c r="DQ85" s="100"/>
      <c r="DR85" s="100"/>
      <c r="DS85" s="100"/>
      <c r="DT85" s="100"/>
      <c r="DU85" s="100"/>
      <c r="DV85" s="100"/>
      <c r="DW85" s="100"/>
      <c r="DX85" s="100"/>
      <c r="DY85" s="100"/>
      <c r="DZ85" s="100"/>
      <c r="EA85" s="100"/>
      <c r="EB85" s="100"/>
      <c r="EC85" s="100"/>
      <c r="ED85" s="100"/>
      <c r="EE85" s="100"/>
      <c r="EF85" s="100"/>
      <c r="EG85" s="100"/>
      <c r="EH85" s="100"/>
      <c r="EI85" s="100"/>
      <c r="EJ85" s="100"/>
      <c r="EK85" s="100"/>
      <c r="EL85" s="100"/>
      <c r="EM85" s="100"/>
      <c r="EN85" s="100"/>
      <c r="EO85" s="100"/>
      <c r="EP85" s="100"/>
      <c r="EQ85" s="100"/>
      <c r="ER85" s="100"/>
      <c r="ES85" s="100"/>
      <c r="ET85" s="100"/>
      <c r="EU85" s="100"/>
      <c r="EV85" s="100"/>
      <c r="EW85" s="100"/>
      <c r="EX85" s="100"/>
      <c r="EY85" s="100"/>
      <c r="EZ85" s="100"/>
      <c r="FA85" s="100"/>
      <c r="FB85" s="100"/>
      <c r="FC85" s="100"/>
      <c r="FD85" s="100"/>
      <c r="FE85" s="100"/>
      <c r="FF85" s="100"/>
      <c r="FG85" s="100"/>
      <c r="FH85" s="100"/>
      <c r="FI85" s="100"/>
      <c r="FJ85" s="100"/>
      <c r="FK85" s="100"/>
      <c r="FL85" s="100"/>
      <c r="FM85" s="100"/>
      <c r="FN85" s="100"/>
      <c r="FO85" s="100"/>
      <c r="FP85" s="100"/>
      <c r="FQ85" s="100"/>
      <c r="FR85" s="100"/>
    </row>
    <row r="86" spans="1:174" s="13" customFormat="1" ht="12.75">
      <c r="A86" s="30"/>
      <c r="C86" s="106"/>
      <c r="D86" s="106"/>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5"/>
      <c r="BS86" s="105"/>
      <c r="BT86" s="105"/>
      <c r="BU86" s="100"/>
      <c r="BV86" s="100"/>
      <c r="BW86" s="100"/>
      <c r="BX86" s="100"/>
      <c r="BY86" s="100"/>
      <c r="BZ86" s="100"/>
      <c r="CA86" s="100"/>
      <c r="CB86" s="100"/>
      <c r="CC86" s="100"/>
      <c r="CD86" s="100"/>
      <c r="CE86" s="100"/>
      <c r="CF86" s="100"/>
      <c r="CG86" s="100"/>
      <c r="CH86" s="100"/>
      <c r="CI86" s="100"/>
      <c r="CJ86" s="100"/>
      <c r="CK86" s="100"/>
      <c r="CL86" s="105"/>
      <c r="CM86" s="100"/>
      <c r="CN86" s="100"/>
      <c r="CO86" s="100"/>
      <c r="CP86" s="100"/>
      <c r="CQ86" s="100"/>
      <c r="CR86" s="100"/>
      <c r="CS86" s="100"/>
      <c r="CT86" s="100"/>
      <c r="CU86" s="100"/>
      <c r="CV86" s="100"/>
      <c r="CW86" s="100"/>
      <c r="CX86" s="100"/>
      <c r="CY86" s="100"/>
      <c r="CZ86" s="100"/>
      <c r="DA86" s="100"/>
      <c r="DB86" s="100"/>
      <c r="DC86" s="100"/>
      <c r="DD86" s="100"/>
      <c r="DE86" s="100"/>
      <c r="DF86" s="100"/>
      <c r="DG86" s="100"/>
      <c r="DH86" s="100"/>
      <c r="DI86" s="100"/>
      <c r="DJ86" s="100"/>
      <c r="DK86" s="100"/>
      <c r="DL86" s="100"/>
      <c r="DM86" s="100"/>
      <c r="DN86" s="100"/>
      <c r="DO86" s="100"/>
      <c r="DP86" s="100"/>
      <c r="DQ86" s="100"/>
      <c r="DR86" s="100"/>
      <c r="DS86" s="100"/>
      <c r="DT86" s="100"/>
      <c r="DU86" s="100"/>
      <c r="DV86" s="100"/>
      <c r="DW86" s="100"/>
      <c r="DX86" s="100"/>
      <c r="DY86" s="100"/>
      <c r="DZ86" s="100"/>
      <c r="EA86" s="100"/>
      <c r="EB86" s="100"/>
      <c r="EC86" s="100"/>
      <c r="ED86" s="100"/>
      <c r="EE86" s="100"/>
      <c r="EF86" s="100"/>
      <c r="EG86" s="100"/>
      <c r="EH86" s="100"/>
      <c r="EI86" s="100"/>
      <c r="EJ86" s="100"/>
      <c r="EK86" s="100"/>
      <c r="EL86" s="100"/>
      <c r="EM86" s="100"/>
      <c r="EN86" s="100"/>
      <c r="EO86" s="100"/>
      <c r="EP86" s="100"/>
      <c r="EQ86" s="100"/>
      <c r="ER86" s="100"/>
      <c r="ES86" s="100"/>
      <c r="ET86" s="100"/>
      <c r="EU86" s="100"/>
      <c r="EV86" s="100"/>
      <c r="EW86" s="100"/>
      <c r="EX86" s="100"/>
      <c r="EY86" s="100"/>
      <c r="EZ86" s="100"/>
      <c r="FA86" s="100"/>
      <c r="FB86" s="100"/>
      <c r="FC86" s="100"/>
      <c r="FD86" s="100"/>
      <c r="FE86" s="100"/>
      <c r="FF86" s="100"/>
      <c r="FG86" s="100"/>
      <c r="FH86" s="100"/>
      <c r="FI86" s="100"/>
      <c r="FJ86" s="100"/>
      <c r="FK86" s="100"/>
      <c r="FL86" s="100"/>
      <c r="FM86" s="100"/>
      <c r="FN86" s="100"/>
      <c r="FO86" s="100"/>
      <c r="FP86" s="100"/>
      <c r="FQ86" s="100"/>
      <c r="FR86" s="100"/>
    </row>
    <row r="87" spans="1:174" s="13" customFormat="1" ht="12.75">
      <c r="A87" s="30"/>
      <c r="C87" s="106"/>
      <c r="D87" s="106"/>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5"/>
      <c r="BS87" s="105"/>
      <c r="BT87" s="105"/>
      <c r="BU87" s="100"/>
      <c r="BV87" s="100"/>
      <c r="BW87" s="100"/>
      <c r="BX87" s="100"/>
      <c r="BY87" s="100"/>
      <c r="BZ87" s="100"/>
      <c r="CA87" s="100"/>
      <c r="CB87" s="100"/>
      <c r="CC87" s="100"/>
      <c r="CD87" s="100"/>
      <c r="CE87" s="100"/>
      <c r="CF87" s="100"/>
      <c r="CG87" s="100"/>
      <c r="CH87" s="100"/>
      <c r="CI87" s="100"/>
      <c r="CJ87" s="100"/>
      <c r="CK87" s="100"/>
      <c r="CL87" s="105"/>
      <c r="CM87" s="100"/>
      <c r="CN87" s="100"/>
      <c r="CO87" s="100"/>
      <c r="CP87" s="100"/>
      <c r="CQ87" s="100"/>
      <c r="CR87" s="100"/>
      <c r="CS87" s="100"/>
      <c r="CT87" s="100"/>
      <c r="CU87" s="100"/>
      <c r="CV87" s="100"/>
      <c r="CW87" s="100"/>
      <c r="CX87" s="100"/>
      <c r="CY87" s="100"/>
      <c r="CZ87" s="100"/>
      <c r="DA87" s="100"/>
      <c r="DB87" s="100"/>
      <c r="DC87" s="100"/>
      <c r="DD87" s="100"/>
      <c r="DE87" s="100"/>
      <c r="DF87" s="100"/>
      <c r="DG87" s="100"/>
      <c r="DH87" s="100"/>
      <c r="DI87" s="100"/>
      <c r="DJ87" s="100"/>
      <c r="DK87" s="100"/>
      <c r="DL87" s="100"/>
      <c r="DM87" s="100"/>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0"/>
      <c r="EN87" s="100"/>
      <c r="EO87" s="100"/>
      <c r="EP87" s="100"/>
      <c r="EQ87" s="100"/>
      <c r="ER87" s="100"/>
      <c r="ES87" s="100"/>
      <c r="ET87" s="100"/>
      <c r="EU87" s="100"/>
      <c r="EV87" s="100"/>
      <c r="EW87" s="100"/>
      <c r="EX87" s="100"/>
      <c r="EY87" s="100"/>
      <c r="EZ87" s="100"/>
      <c r="FA87" s="100"/>
      <c r="FB87" s="100"/>
      <c r="FC87" s="100"/>
      <c r="FD87" s="100"/>
      <c r="FE87" s="100"/>
      <c r="FF87" s="100"/>
      <c r="FG87" s="100"/>
      <c r="FH87" s="100"/>
      <c r="FI87" s="100"/>
      <c r="FJ87" s="100"/>
      <c r="FK87" s="100"/>
      <c r="FL87" s="100"/>
      <c r="FM87" s="100"/>
      <c r="FN87" s="100"/>
      <c r="FO87" s="100"/>
      <c r="FP87" s="100"/>
      <c r="FQ87" s="100"/>
      <c r="FR87" s="100"/>
    </row>
    <row r="88" spans="1:174" s="13" customFormat="1" ht="12.75">
      <c r="A88" s="30"/>
      <c r="C88" s="106"/>
      <c r="D88" s="106"/>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5"/>
      <c r="BS88" s="105"/>
      <c r="BT88" s="105"/>
      <c r="BU88" s="100"/>
      <c r="BV88" s="100"/>
      <c r="BW88" s="100"/>
      <c r="BX88" s="100"/>
      <c r="BY88" s="100"/>
      <c r="BZ88" s="100"/>
      <c r="CA88" s="100"/>
      <c r="CB88" s="100"/>
      <c r="CC88" s="100"/>
      <c r="CD88" s="100"/>
      <c r="CE88" s="100"/>
      <c r="CF88" s="100"/>
      <c r="CG88" s="100"/>
      <c r="CH88" s="100"/>
      <c r="CI88" s="100"/>
      <c r="CJ88" s="100"/>
      <c r="CK88" s="100"/>
      <c r="CL88" s="105"/>
      <c r="CM88" s="100"/>
      <c r="CN88" s="100"/>
      <c r="CO88" s="100"/>
      <c r="CP88" s="100"/>
      <c r="CQ88" s="100"/>
      <c r="CR88" s="100"/>
      <c r="CS88" s="100"/>
      <c r="CT88" s="100"/>
      <c r="CU88" s="100"/>
      <c r="CV88" s="100"/>
      <c r="CW88" s="100"/>
      <c r="CX88" s="100"/>
      <c r="CY88" s="100"/>
      <c r="CZ88" s="100"/>
      <c r="DA88" s="100"/>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c r="EA88" s="100"/>
      <c r="EB88" s="100"/>
      <c r="EC88" s="100"/>
      <c r="ED88" s="100"/>
      <c r="EE88" s="100"/>
      <c r="EF88" s="100"/>
      <c r="EG88" s="100"/>
      <c r="EH88" s="100"/>
      <c r="EI88" s="100"/>
      <c r="EJ88" s="100"/>
      <c r="EK88" s="100"/>
      <c r="EL88" s="100"/>
      <c r="EM88" s="100"/>
      <c r="EN88" s="100"/>
      <c r="EO88" s="100"/>
      <c r="EP88" s="100"/>
      <c r="EQ88" s="100"/>
      <c r="ER88" s="100"/>
      <c r="ES88" s="100"/>
      <c r="ET88" s="100"/>
      <c r="EU88" s="100"/>
      <c r="EV88" s="100"/>
      <c r="EW88" s="100"/>
      <c r="EX88" s="100"/>
      <c r="EY88" s="100"/>
      <c r="EZ88" s="100"/>
      <c r="FA88" s="100"/>
      <c r="FB88" s="100"/>
      <c r="FC88" s="100"/>
      <c r="FD88" s="100"/>
      <c r="FE88" s="100"/>
      <c r="FF88" s="100"/>
      <c r="FG88" s="100"/>
      <c r="FH88" s="100"/>
      <c r="FI88" s="100"/>
      <c r="FJ88" s="100"/>
      <c r="FK88" s="100"/>
      <c r="FL88" s="100"/>
      <c r="FM88" s="100"/>
      <c r="FN88" s="100"/>
      <c r="FO88" s="100"/>
      <c r="FP88" s="100"/>
      <c r="FQ88" s="100"/>
      <c r="FR88" s="100"/>
    </row>
    <row r="89" spans="1:174" s="13" customFormat="1" ht="12.75">
      <c r="A89" s="30"/>
      <c r="C89" s="106"/>
      <c r="D89" s="106"/>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5"/>
      <c r="CM89" s="100"/>
      <c r="CN89" s="100"/>
      <c r="CO89" s="100"/>
      <c r="CP89" s="100"/>
      <c r="CQ89" s="100"/>
      <c r="CR89" s="100"/>
      <c r="CS89" s="100"/>
      <c r="CT89" s="100"/>
      <c r="CU89" s="100"/>
      <c r="CV89" s="100"/>
      <c r="CW89" s="100"/>
      <c r="CX89" s="100"/>
      <c r="CY89" s="100"/>
      <c r="CZ89" s="100"/>
      <c r="DA89" s="100"/>
      <c r="DB89" s="100"/>
      <c r="DC89" s="100"/>
      <c r="DD89" s="100"/>
      <c r="DE89" s="100"/>
      <c r="DF89" s="100"/>
      <c r="DG89" s="100"/>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c r="EF89" s="100"/>
      <c r="EG89" s="100"/>
      <c r="EH89" s="100"/>
      <c r="EI89" s="100"/>
      <c r="EJ89" s="100"/>
      <c r="EK89" s="100"/>
      <c r="EL89" s="100"/>
      <c r="EM89" s="100"/>
      <c r="EN89" s="100"/>
      <c r="EO89" s="100"/>
      <c r="EP89" s="100"/>
      <c r="EQ89" s="100"/>
      <c r="ER89" s="100"/>
      <c r="ES89" s="100"/>
      <c r="ET89" s="100"/>
      <c r="EU89" s="100"/>
      <c r="EV89" s="100"/>
      <c r="EW89" s="100"/>
      <c r="EX89" s="100"/>
      <c r="EY89" s="100"/>
      <c r="EZ89" s="100"/>
      <c r="FA89" s="100"/>
      <c r="FB89" s="100"/>
      <c r="FC89" s="100"/>
      <c r="FD89" s="100"/>
      <c r="FE89" s="100"/>
      <c r="FF89" s="100"/>
      <c r="FG89" s="100"/>
      <c r="FH89" s="100"/>
      <c r="FI89" s="100"/>
      <c r="FJ89" s="100"/>
      <c r="FK89" s="100"/>
      <c r="FL89" s="100"/>
      <c r="FM89" s="100"/>
      <c r="FN89" s="100"/>
      <c r="FO89" s="100"/>
      <c r="FP89" s="100"/>
      <c r="FQ89" s="100"/>
      <c r="FR89" s="100"/>
    </row>
    <row r="90" spans="1:174" s="13" customFormat="1" ht="12.75">
      <c r="A90" s="30"/>
      <c r="C90" s="106"/>
      <c r="D90" s="106"/>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5"/>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c r="FM90" s="100"/>
      <c r="FN90" s="100"/>
      <c r="FO90" s="100"/>
      <c r="FP90" s="100"/>
      <c r="FQ90" s="100"/>
      <c r="FR90" s="100"/>
    </row>
    <row r="91" spans="1:174" s="13" customFormat="1" ht="12.75">
      <c r="A91" s="30"/>
      <c r="C91" s="106"/>
      <c r="D91" s="106"/>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5"/>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c r="EQ91" s="100"/>
      <c r="ER91" s="100"/>
      <c r="ES91" s="100"/>
      <c r="ET91" s="100"/>
      <c r="EU91" s="100"/>
      <c r="EV91" s="100"/>
      <c r="EW91" s="100"/>
      <c r="EX91" s="100"/>
      <c r="EY91" s="100"/>
      <c r="EZ91" s="100"/>
      <c r="FA91" s="100"/>
      <c r="FB91" s="100"/>
      <c r="FC91" s="100"/>
      <c r="FD91" s="100"/>
      <c r="FE91" s="100"/>
      <c r="FF91" s="100"/>
      <c r="FG91" s="100"/>
      <c r="FH91" s="100"/>
      <c r="FI91" s="100"/>
      <c r="FJ91" s="100"/>
      <c r="FK91" s="100"/>
      <c r="FL91" s="100"/>
      <c r="FM91" s="100"/>
      <c r="FN91" s="100"/>
      <c r="FO91" s="100"/>
      <c r="FP91" s="100"/>
      <c r="FQ91" s="100"/>
      <c r="FR91" s="100"/>
    </row>
    <row r="92" spans="1:174" s="13" customFormat="1" ht="12.75">
      <c r="A92" s="30"/>
      <c r="C92" s="106"/>
      <c r="D92" s="106"/>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5"/>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100"/>
      <c r="EW92" s="100"/>
      <c r="EX92" s="100"/>
      <c r="EY92" s="100"/>
      <c r="EZ92" s="100"/>
      <c r="FA92" s="100"/>
      <c r="FB92" s="100"/>
      <c r="FC92" s="100"/>
      <c r="FD92" s="100"/>
      <c r="FE92" s="100"/>
      <c r="FF92" s="100"/>
      <c r="FG92" s="100"/>
      <c r="FH92" s="100"/>
      <c r="FI92" s="100"/>
      <c r="FJ92" s="100"/>
      <c r="FK92" s="100"/>
      <c r="FL92" s="100"/>
      <c r="FM92" s="100"/>
      <c r="FN92" s="100"/>
      <c r="FO92" s="100"/>
      <c r="FP92" s="100"/>
      <c r="FQ92" s="100"/>
      <c r="FR92" s="100"/>
    </row>
    <row r="93" spans="1:174" s="13" customFormat="1" ht="12.75">
      <c r="A93" s="30"/>
      <c r="C93" s="106"/>
      <c r="D93" s="106"/>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5"/>
      <c r="CM93" s="100"/>
      <c r="CN93" s="100"/>
      <c r="CO93" s="100"/>
      <c r="CP93" s="100"/>
      <c r="CQ93" s="100"/>
      <c r="CR93" s="100"/>
      <c r="CS93" s="100"/>
      <c r="CT93" s="100"/>
      <c r="CU93" s="100"/>
      <c r="CV93" s="100"/>
      <c r="CW93" s="100"/>
      <c r="CX93" s="100"/>
      <c r="CY93" s="100"/>
      <c r="CZ93" s="100"/>
      <c r="DA93" s="100"/>
      <c r="DB93" s="100"/>
      <c r="DC93" s="100"/>
      <c r="DD93" s="100"/>
      <c r="DE93" s="100"/>
      <c r="DF93" s="100"/>
      <c r="DG93" s="100"/>
      <c r="DH93" s="100"/>
      <c r="DI93" s="100"/>
      <c r="DJ93" s="100"/>
      <c r="DK93" s="100"/>
      <c r="DL93" s="100"/>
      <c r="DM93" s="100"/>
      <c r="DN93" s="100"/>
      <c r="DO93" s="100"/>
      <c r="DP93" s="100"/>
      <c r="DQ93" s="100"/>
      <c r="DR93" s="100"/>
      <c r="DS93" s="100"/>
      <c r="DT93" s="100"/>
      <c r="DU93" s="100"/>
      <c r="DV93" s="100"/>
      <c r="DW93" s="100"/>
      <c r="DX93" s="100"/>
      <c r="DY93" s="100"/>
      <c r="DZ93" s="100"/>
      <c r="EA93" s="100"/>
      <c r="EB93" s="100"/>
      <c r="EC93" s="100"/>
      <c r="ED93" s="100"/>
      <c r="EE93" s="100"/>
      <c r="EF93" s="100"/>
      <c r="EG93" s="100"/>
      <c r="EH93" s="100"/>
      <c r="EI93" s="100"/>
      <c r="EJ93" s="100"/>
      <c r="EK93" s="100"/>
      <c r="EL93" s="100"/>
      <c r="EM93" s="100"/>
      <c r="EN93" s="100"/>
      <c r="EO93" s="100"/>
      <c r="EP93" s="100"/>
      <c r="EQ93" s="100"/>
      <c r="ER93" s="100"/>
      <c r="ES93" s="100"/>
      <c r="ET93" s="100"/>
      <c r="EU93" s="100"/>
      <c r="EV93" s="100"/>
      <c r="EW93" s="100"/>
      <c r="EX93" s="100"/>
      <c r="EY93" s="100"/>
      <c r="EZ93" s="100"/>
      <c r="FA93" s="100"/>
      <c r="FB93" s="100"/>
      <c r="FC93" s="100"/>
      <c r="FD93" s="100"/>
      <c r="FE93" s="100"/>
      <c r="FF93" s="100"/>
      <c r="FG93" s="100"/>
      <c r="FH93" s="100"/>
      <c r="FI93" s="100"/>
      <c r="FJ93" s="100"/>
      <c r="FK93" s="100"/>
      <c r="FL93" s="100"/>
      <c r="FM93" s="100"/>
      <c r="FN93" s="100"/>
      <c r="FO93" s="100"/>
      <c r="FP93" s="100"/>
      <c r="FQ93" s="100"/>
      <c r="FR93" s="100"/>
    </row>
    <row r="94" spans="1:174" s="13" customFormat="1" ht="12.75">
      <c r="A94" s="30"/>
      <c r="C94" s="106"/>
      <c r="D94" s="106"/>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5"/>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c r="EY94" s="100"/>
      <c r="EZ94" s="100"/>
      <c r="FA94" s="100"/>
      <c r="FB94" s="100"/>
      <c r="FC94" s="100"/>
      <c r="FD94" s="100"/>
      <c r="FE94" s="100"/>
      <c r="FF94" s="100"/>
      <c r="FG94" s="100"/>
      <c r="FH94" s="100"/>
      <c r="FI94" s="100"/>
      <c r="FJ94" s="100"/>
      <c r="FK94" s="100"/>
      <c r="FL94" s="100"/>
      <c r="FM94" s="100"/>
      <c r="FN94" s="100"/>
      <c r="FO94" s="100"/>
      <c r="FP94" s="100"/>
      <c r="FQ94" s="100"/>
      <c r="FR94" s="100"/>
    </row>
    <row r="95" spans="1:174" s="13" customFormat="1" ht="12.75">
      <c r="A95" s="30"/>
      <c r="C95" s="106"/>
      <c r="D95" s="106"/>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5"/>
      <c r="CM95" s="100"/>
      <c r="CN95" s="100"/>
      <c r="CO95" s="100"/>
      <c r="CP95" s="100"/>
      <c r="CQ95" s="100"/>
      <c r="CR95" s="100"/>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c r="EQ95" s="100"/>
      <c r="ER95" s="100"/>
      <c r="ES95" s="100"/>
      <c r="ET95" s="100"/>
      <c r="EU95" s="100"/>
      <c r="EV95" s="100"/>
      <c r="EW95" s="100"/>
      <c r="EX95" s="100"/>
      <c r="EY95" s="100"/>
      <c r="EZ95" s="100"/>
      <c r="FA95" s="100"/>
      <c r="FB95" s="100"/>
      <c r="FC95" s="100"/>
      <c r="FD95" s="100"/>
      <c r="FE95" s="100"/>
      <c r="FF95" s="100"/>
      <c r="FG95" s="100"/>
      <c r="FH95" s="100"/>
      <c r="FI95" s="100"/>
      <c r="FJ95" s="100"/>
      <c r="FK95" s="100"/>
      <c r="FL95" s="100"/>
      <c r="FM95" s="100"/>
      <c r="FN95" s="100"/>
      <c r="FO95" s="100"/>
      <c r="FP95" s="100"/>
      <c r="FQ95" s="100"/>
      <c r="FR95" s="100"/>
    </row>
    <row r="96" spans="1:174" s="13" customFormat="1" ht="12.75">
      <c r="A96" s="30"/>
      <c r="C96" s="106"/>
      <c r="D96" s="106"/>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5"/>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c r="EY96" s="100"/>
      <c r="EZ96" s="100"/>
      <c r="FA96" s="100"/>
      <c r="FB96" s="100"/>
      <c r="FC96" s="100"/>
      <c r="FD96" s="100"/>
      <c r="FE96" s="100"/>
      <c r="FF96" s="100"/>
      <c r="FG96" s="100"/>
      <c r="FH96" s="100"/>
      <c r="FI96" s="100"/>
      <c r="FJ96" s="100"/>
      <c r="FK96" s="100"/>
      <c r="FL96" s="100"/>
      <c r="FM96" s="100"/>
      <c r="FN96" s="100"/>
      <c r="FO96" s="100"/>
      <c r="FP96" s="100"/>
      <c r="FQ96" s="100"/>
      <c r="FR96" s="100"/>
    </row>
    <row r="97" spans="1:174" s="13" customFormat="1" ht="12.75">
      <c r="A97" s="30"/>
      <c r="C97" s="106"/>
      <c r="D97" s="106"/>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5"/>
      <c r="CM97" s="100"/>
      <c r="CN97" s="100"/>
      <c r="CO97" s="100"/>
      <c r="CP97" s="100"/>
      <c r="CQ97" s="100"/>
      <c r="CR97" s="100"/>
      <c r="CS97" s="100"/>
      <c r="CT97" s="100"/>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0"/>
      <c r="EN97" s="100"/>
      <c r="EO97" s="100"/>
      <c r="EP97" s="100"/>
      <c r="EQ97" s="100"/>
      <c r="ER97" s="100"/>
      <c r="ES97" s="100"/>
      <c r="ET97" s="100"/>
      <c r="EU97" s="100"/>
      <c r="EV97" s="100"/>
      <c r="EW97" s="100"/>
      <c r="EX97" s="100"/>
      <c r="EY97" s="100"/>
      <c r="EZ97" s="100"/>
      <c r="FA97" s="100"/>
      <c r="FB97" s="100"/>
      <c r="FC97" s="100"/>
      <c r="FD97" s="100"/>
      <c r="FE97" s="100"/>
      <c r="FF97" s="100"/>
      <c r="FG97" s="100"/>
      <c r="FH97" s="100"/>
      <c r="FI97" s="100"/>
      <c r="FJ97" s="100"/>
      <c r="FK97" s="100"/>
      <c r="FL97" s="100"/>
      <c r="FM97" s="100"/>
      <c r="FN97" s="100"/>
      <c r="FO97" s="100"/>
      <c r="FP97" s="100"/>
      <c r="FQ97" s="100"/>
      <c r="FR97" s="100"/>
    </row>
    <row r="98" spans="1:174" s="13" customFormat="1" ht="12.75">
      <c r="A98" s="30"/>
      <c r="C98" s="106"/>
      <c r="D98" s="106"/>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5"/>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c r="FQ98" s="100"/>
      <c r="FR98" s="100"/>
    </row>
    <row r="99" spans="1:174" s="13" customFormat="1" ht="12.75">
      <c r="A99" s="30"/>
      <c r="C99" s="106"/>
      <c r="D99" s="106"/>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5"/>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c r="FF99" s="100"/>
      <c r="FG99" s="100"/>
      <c r="FH99" s="100"/>
      <c r="FI99" s="100"/>
      <c r="FJ99" s="100"/>
      <c r="FK99" s="100"/>
      <c r="FL99" s="100"/>
      <c r="FM99" s="100"/>
      <c r="FN99" s="100"/>
      <c r="FO99" s="100"/>
      <c r="FP99" s="100"/>
      <c r="FQ99" s="100"/>
      <c r="FR99" s="100"/>
    </row>
    <row r="100" spans="1:174" s="13" customFormat="1" ht="12.75">
      <c r="A100" s="30"/>
      <c r="C100" s="106"/>
      <c r="D100" s="106"/>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5"/>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100"/>
      <c r="EW100" s="100"/>
      <c r="EX100" s="100"/>
      <c r="EY100" s="100"/>
      <c r="EZ100" s="100"/>
      <c r="FA100" s="100"/>
      <c r="FB100" s="100"/>
      <c r="FC100" s="100"/>
      <c r="FD100" s="100"/>
      <c r="FE100" s="100"/>
      <c r="FF100" s="100"/>
      <c r="FG100" s="100"/>
      <c r="FH100" s="100"/>
      <c r="FI100" s="100"/>
      <c r="FJ100" s="100"/>
      <c r="FK100" s="100"/>
      <c r="FL100" s="100"/>
      <c r="FM100" s="100"/>
      <c r="FN100" s="100"/>
      <c r="FO100" s="100"/>
      <c r="FP100" s="100"/>
      <c r="FQ100" s="100"/>
      <c r="FR100" s="100"/>
    </row>
    <row r="101" spans="1:174" s="13" customFormat="1" ht="12.75">
      <c r="A101" s="30"/>
      <c r="C101" s="106"/>
      <c r="D101" s="106"/>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5"/>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0"/>
      <c r="EN101" s="100"/>
      <c r="EO101" s="100"/>
      <c r="EP101" s="100"/>
      <c r="EQ101" s="100"/>
      <c r="ER101" s="100"/>
      <c r="ES101" s="100"/>
      <c r="ET101" s="100"/>
      <c r="EU101" s="100"/>
      <c r="EV101" s="100"/>
      <c r="EW101" s="100"/>
      <c r="EX101" s="100"/>
      <c r="EY101" s="100"/>
      <c r="EZ101" s="100"/>
      <c r="FA101" s="100"/>
      <c r="FB101" s="100"/>
      <c r="FC101" s="100"/>
      <c r="FD101" s="100"/>
      <c r="FE101" s="100"/>
      <c r="FF101" s="100"/>
      <c r="FG101" s="100"/>
      <c r="FH101" s="100"/>
      <c r="FI101" s="100"/>
      <c r="FJ101" s="100"/>
      <c r="FK101" s="100"/>
      <c r="FL101" s="100"/>
      <c r="FM101" s="100"/>
      <c r="FN101" s="100"/>
      <c r="FO101" s="100"/>
      <c r="FP101" s="100"/>
      <c r="FQ101" s="100"/>
      <c r="FR101" s="100"/>
    </row>
    <row r="102" spans="1:174" s="13" customFormat="1" ht="12.75">
      <c r="A102" s="30"/>
      <c r="C102" s="106"/>
      <c r="D102" s="106"/>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5"/>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c r="EO102" s="100"/>
      <c r="EP102" s="100"/>
      <c r="EQ102" s="100"/>
      <c r="ER102" s="100"/>
      <c r="ES102" s="100"/>
      <c r="ET102" s="100"/>
      <c r="EU102" s="100"/>
      <c r="EV102" s="100"/>
      <c r="EW102" s="100"/>
      <c r="EX102" s="100"/>
      <c r="EY102" s="100"/>
      <c r="EZ102" s="100"/>
      <c r="FA102" s="100"/>
      <c r="FB102" s="100"/>
      <c r="FC102" s="100"/>
      <c r="FD102" s="100"/>
      <c r="FE102" s="100"/>
      <c r="FF102" s="100"/>
      <c r="FG102" s="100"/>
      <c r="FH102" s="100"/>
      <c r="FI102" s="100"/>
      <c r="FJ102" s="100"/>
      <c r="FK102" s="100"/>
      <c r="FL102" s="100"/>
      <c r="FM102" s="100"/>
      <c r="FN102" s="100"/>
      <c r="FO102" s="100"/>
      <c r="FP102" s="100"/>
      <c r="FQ102" s="100"/>
      <c r="FR102" s="100"/>
    </row>
    <row r="103" spans="1:174" s="13" customFormat="1" ht="12.75">
      <c r="A103" s="30"/>
      <c r="C103" s="106"/>
      <c r="D103" s="106"/>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5"/>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100"/>
      <c r="EW103" s="100"/>
      <c r="EX103" s="100"/>
      <c r="EY103" s="100"/>
      <c r="EZ103" s="100"/>
      <c r="FA103" s="100"/>
      <c r="FB103" s="100"/>
      <c r="FC103" s="100"/>
      <c r="FD103" s="100"/>
      <c r="FE103" s="100"/>
      <c r="FF103" s="100"/>
      <c r="FG103" s="100"/>
      <c r="FH103" s="100"/>
      <c r="FI103" s="100"/>
      <c r="FJ103" s="100"/>
      <c r="FK103" s="100"/>
      <c r="FL103" s="100"/>
      <c r="FM103" s="100"/>
      <c r="FN103" s="100"/>
      <c r="FO103" s="100"/>
      <c r="FP103" s="100"/>
      <c r="FQ103" s="100"/>
      <c r="FR103" s="100"/>
    </row>
    <row r="104" spans="1:174" s="13" customFormat="1" ht="12.75">
      <c r="A104" s="30"/>
      <c r="C104" s="106"/>
      <c r="D104" s="106"/>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5"/>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100"/>
      <c r="EW104" s="100"/>
      <c r="EX104" s="100"/>
      <c r="EY104" s="100"/>
      <c r="EZ104" s="100"/>
      <c r="FA104" s="100"/>
      <c r="FB104" s="100"/>
      <c r="FC104" s="100"/>
      <c r="FD104" s="100"/>
      <c r="FE104" s="100"/>
      <c r="FF104" s="100"/>
      <c r="FG104" s="100"/>
      <c r="FH104" s="100"/>
      <c r="FI104" s="100"/>
      <c r="FJ104" s="100"/>
      <c r="FK104" s="100"/>
      <c r="FL104" s="100"/>
      <c r="FM104" s="100"/>
      <c r="FN104" s="100"/>
      <c r="FO104" s="100"/>
      <c r="FP104" s="100"/>
      <c r="FQ104" s="100"/>
      <c r="FR104" s="100"/>
    </row>
    <row r="105" spans="1:174" s="13" customFormat="1" ht="12.75">
      <c r="A105" s="30"/>
      <c r="C105" s="106"/>
      <c r="D105" s="106"/>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5"/>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0"/>
      <c r="EN105" s="100"/>
      <c r="EO105" s="100"/>
      <c r="EP105" s="100"/>
      <c r="EQ105" s="100"/>
      <c r="ER105" s="100"/>
      <c r="ES105" s="100"/>
      <c r="ET105" s="100"/>
      <c r="EU105" s="100"/>
      <c r="EV105" s="100"/>
      <c r="EW105" s="100"/>
      <c r="EX105" s="100"/>
      <c r="EY105" s="100"/>
      <c r="EZ105" s="100"/>
      <c r="FA105" s="100"/>
      <c r="FB105" s="100"/>
      <c r="FC105" s="100"/>
      <c r="FD105" s="100"/>
      <c r="FE105" s="100"/>
      <c r="FF105" s="100"/>
      <c r="FG105" s="100"/>
      <c r="FH105" s="100"/>
      <c r="FI105" s="100"/>
      <c r="FJ105" s="100"/>
      <c r="FK105" s="100"/>
      <c r="FL105" s="100"/>
      <c r="FM105" s="100"/>
      <c r="FN105" s="100"/>
      <c r="FO105" s="100"/>
      <c r="FP105" s="100"/>
      <c r="FQ105" s="100"/>
      <c r="FR105" s="100"/>
    </row>
    <row r="106" spans="1:174" s="13" customFormat="1" ht="12.75">
      <c r="A106" s="30"/>
      <c r="C106" s="106"/>
      <c r="D106" s="106"/>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5"/>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0"/>
      <c r="EN106" s="100"/>
      <c r="EO106" s="100"/>
      <c r="EP106" s="100"/>
      <c r="EQ106" s="100"/>
      <c r="ER106" s="100"/>
      <c r="ES106" s="100"/>
      <c r="ET106" s="100"/>
      <c r="EU106" s="100"/>
      <c r="EV106" s="100"/>
      <c r="EW106" s="100"/>
      <c r="EX106" s="100"/>
      <c r="EY106" s="100"/>
      <c r="EZ106" s="100"/>
      <c r="FA106" s="100"/>
      <c r="FB106" s="100"/>
      <c r="FC106" s="100"/>
      <c r="FD106" s="100"/>
      <c r="FE106" s="100"/>
      <c r="FF106" s="100"/>
      <c r="FG106" s="100"/>
      <c r="FH106" s="100"/>
      <c r="FI106" s="100"/>
      <c r="FJ106" s="100"/>
      <c r="FK106" s="100"/>
      <c r="FL106" s="100"/>
      <c r="FM106" s="100"/>
      <c r="FN106" s="100"/>
      <c r="FO106" s="100"/>
      <c r="FP106" s="100"/>
      <c r="FQ106" s="100"/>
      <c r="FR106" s="100"/>
    </row>
    <row r="107" spans="1:174" s="13" customFormat="1" ht="12.75">
      <c r="A107" s="30"/>
      <c r="C107" s="106"/>
      <c r="D107" s="106"/>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5"/>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0"/>
      <c r="EV107" s="100"/>
      <c r="EW107" s="100"/>
      <c r="EX107" s="100"/>
      <c r="EY107" s="100"/>
      <c r="EZ107" s="100"/>
      <c r="FA107" s="100"/>
      <c r="FB107" s="100"/>
      <c r="FC107" s="100"/>
      <c r="FD107" s="100"/>
      <c r="FE107" s="100"/>
      <c r="FF107" s="100"/>
      <c r="FG107" s="100"/>
      <c r="FH107" s="100"/>
      <c r="FI107" s="100"/>
      <c r="FJ107" s="100"/>
      <c r="FK107" s="100"/>
      <c r="FL107" s="100"/>
      <c r="FM107" s="100"/>
      <c r="FN107" s="100"/>
      <c r="FO107" s="100"/>
      <c r="FP107" s="100"/>
      <c r="FQ107" s="100"/>
      <c r="FR107" s="100"/>
    </row>
    <row r="108" spans="1:174" s="13" customFormat="1" ht="12.75">
      <c r="A108" s="30"/>
      <c r="C108" s="106"/>
      <c r="D108" s="106"/>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5"/>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c r="ET108" s="100"/>
      <c r="EU108" s="100"/>
      <c r="EV108" s="100"/>
      <c r="EW108" s="100"/>
      <c r="EX108" s="100"/>
      <c r="EY108" s="100"/>
      <c r="EZ108" s="100"/>
      <c r="FA108" s="100"/>
      <c r="FB108" s="100"/>
      <c r="FC108" s="100"/>
      <c r="FD108" s="100"/>
      <c r="FE108" s="100"/>
      <c r="FF108" s="100"/>
      <c r="FG108" s="100"/>
      <c r="FH108" s="100"/>
      <c r="FI108" s="100"/>
      <c r="FJ108" s="100"/>
      <c r="FK108" s="100"/>
      <c r="FL108" s="100"/>
      <c r="FM108" s="100"/>
      <c r="FN108" s="100"/>
      <c r="FO108" s="100"/>
      <c r="FP108" s="100"/>
      <c r="FQ108" s="100"/>
      <c r="FR108" s="100"/>
    </row>
    <row r="109" spans="1:174" s="13" customFormat="1" ht="12.75">
      <c r="A109" s="30"/>
      <c r="C109" s="106"/>
      <c r="D109" s="106"/>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5"/>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100"/>
      <c r="EW109" s="100"/>
      <c r="EX109" s="100"/>
      <c r="EY109" s="100"/>
      <c r="EZ109" s="100"/>
      <c r="FA109" s="100"/>
      <c r="FB109" s="100"/>
      <c r="FC109" s="100"/>
      <c r="FD109" s="100"/>
      <c r="FE109" s="100"/>
      <c r="FF109" s="100"/>
      <c r="FG109" s="100"/>
      <c r="FH109" s="100"/>
      <c r="FI109" s="100"/>
      <c r="FJ109" s="100"/>
      <c r="FK109" s="100"/>
      <c r="FL109" s="100"/>
      <c r="FM109" s="100"/>
      <c r="FN109" s="100"/>
      <c r="FO109" s="100"/>
      <c r="FP109" s="100"/>
      <c r="FQ109" s="100"/>
      <c r="FR109" s="100"/>
    </row>
    <row r="110" spans="1:174" s="13" customFormat="1" ht="12.75">
      <c r="A110" s="30"/>
      <c r="C110" s="106"/>
      <c r="D110" s="106"/>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5"/>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c r="DP110" s="100"/>
      <c r="DQ110" s="100"/>
      <c r="DR110" s="100"/>
      <c r="DS110" s="100"/>
      <c r="DT110" s="100"/>
      <c r="DU110" s="100"/>
      <c r="DV110" s="100"/>
      <c r="DW110" s="100"/>
      <c r="DX110" s="100"/>
      <c r="DY110" s="100"/>
      <c r="DZ110" s="100"/>
      <c r="EA110" s="100"/>
      <c r="EB110" s="100"/>
      <c r="EC110" s="100"/>
      <c r="ED110" s="100"/>
      <c r="EE110" s="100"/>
      <c r="EF110" s="100"/>
      <c r="EG110" s="100"/>
      <c r="EH110" s="100"/>
      <c r="EI110" s="100"/>
      <c r="EJ110" s="100"/>
      <c r="EK110" s="100"/>
      <c r="EL110" s="100"/>
      <c r="EM110" s="100"/>
      <c r="EN110" s="100"/>
      <c r="EO110" s="100"/>
      <c r="EP110" s="100"/>
      <c r="EQ110" s="100"/>
      <c r="ER110" s="100"/>
      <c r="ES110" s="100"/>
      <c r="ET110" s="100"/>
      <c r="EU110" s="100"/>
      <c r="EV110" s="100"/>
      <c r="EW110" s="100"/>
      <c r="EX110" s="100"/>
      <c r="EY110" s="100"/>
      <c r="EZ110" s="100"/>
      <c r="FA110" s="100"/>
      <c r="FB110" s="100"/>
      <c r="FC110" s="100"/>
      <c r="FD110" s="100"/>
      <c r="FE110" s="100"/>
      <c r="FF110" s="100"/>
      <c r="FG110" s="100"/>
      <c r="FH110" s="100"/>
      <c r="FI110" s="100"/>
      <c r="FJ110" s="100"/>
      <c r="FK110" s="100"/>
      <c r="FL110" s="100"/>
      <c r="FM110" s="100"/>
      <c r="FN110" s="100"/>
      <c r="FO110" s="100"/>
      <c r="FP110" s="100"/>
      <c r="FQ110" s="100"/>
      <c r="FR110" s="100"/>
    </row>
    <row r="111" spans="1:174" s="13" customFormat="1" ht="12.75">
      <c r="A111" s="30"/>
      <c r="C111" s="106"/>
      <c r="D111" s="106"/>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5"/>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c r="DP111" s="100"/>
      <c r="DQ111" s="100"/>
      <c r="DR111" s="100"/>
      <c r="DS111" s="100"/>
      <c r="DT111" s="100"/>
      <c r="DU111" s="100"/>
      <c r="DV111" s="100"/>
      <c r="DW111" s="100"/>
      <c r="DX111" s="100"/>
      <c r="DY111" s="100"/>
      <c r="DZ111" s="100"/>
      <c r="EA111" s="100"/>
      <c r="EB111" s="100"/>
      <c r="EC111" s="100"/>
      <c r="ED111" s="100"/>
      <c r="EE111" s="100"/>
      <c r="EF111" s="100"/>
      <c r="EG111" s="100"/>
      <c r="EH111" s="100"/>
      <c r="EI111" s="100"/>
      <c r="EJ111" s="100"/>
      <c r="EK111" s="100"/>
      <c r="EL111" s="100"/>
      <c r="EM111" s="100"/>
      <c r="EN111" s="100"/>
      <c r="EO111" s="100"/>
      <c r="EP111" s="100"/>
      <c r="EQ111" s="100"/>
      <c r="ER111" s="100"/>
      <c r="ES111" s="100"/>
      <c r="ET111" s="100"/>
      <c r="EU111" s="100"/>
      <c r="EV111" s="100"/>
      <c r="EW111" s="100"/>
      <c r="EX111" s="100"/>
      <c r="EY111" s="100"/>
      <c r="EZ111" s="100"/>
      <c r="FA111" s="100"/>
      <c r="FB111" s="100"/>
      <c r="FC111" s="100"/>
      <c r="FD111" s="100"/>
      <c r="FE111" s="100"/>
      <c r="FF111" s="100"/>
      <c r="FG111" s="100"/>
      <c r="FH111" s="100"/>
      <c r="FI111" s="100"/>
      <c r="FJ111" s="100"/>
      <c r="FK111" s="100"/>
      <c r="FL111" s="100"/>
      <c r="FM111" s="100"/>
      <c r="FN111" s="100"/>
      <c r="FO111" s="100"/>
      <c r="FP111" s="100"/>
      <c r="FQ111" s="100"/>
      <c r="FR111" s="100"/>
    </row>
    <row r="112" spans="1:174" s="13" customFormat="1" ht="12.75">
      <c r="A112" s="30"/>
      <c r="C112" s="106"/>
      <c r="D112" s="106"/>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5"/>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c r="DU112" s="100"/>
      <c r="DV112" s="100"/>
      <c r="DW112" s="100"/>
      <c r="DX112" s="100"/>
      <c r="DY112" s="100"/>
      <c r="DZ112" s="100"/>
      <c r="EA112" s="100"/>
      <c r="EB112" s="100"/>
      <c r="EC112" s="100"/>
      <c r="ED112" s="100"/>
      <c r="EE112" s="100"/>
      <c r="EF112" s="100"/>
      <c r="EG112" s="100"/>
      <c r="EH112" s="100"/>
      <c r="EI112" s="100"/>
      <c r="EJ112" s="100"/>
      <c r="EK112" s="100"/>
      <c r="EL112" s="100"/>
      <c r="EM112" s="100"/>
      <c r="EN112" s="100"/>
      <c r="EO112" s="100"/>
      <c r="EP112" s="100"/>
      <c r="EQ112" s="100"/>
      <c r="ER112" s="100"/>
      <c r="ES112" s="100"/>
      <c r="ET112" s="100"/>
      <c r="EU112" s="100"/>
      <c r="EV112" s="100"/>
      <c r="EW112" s="100"/>
      <c r="EX112" s="100"/>
      <c r="EY112" s="100"/>
      <c r="EZ112" s="100"/>
      <c r="FA112" s="100"/>
      <c r="FB112" s="100"/>
      <c r="FC112" s="100"/>
      <c r="FD112" s="100"/>
      <c r="FE112" s="100"/>
      <c r="FF112" s="100"/>
      <c r="FG112" s="100"/>
      <c r="FH112" s="100"/>
      <c r="FI112" s="100"/>
      <c r="FJ112" s="100"/>
      <c r="FK112" s="100"/>
      <c r="FL112" s="100"/>
      <c r="FM112" s="100"/>
      <c r="FN112" s="100"/>
      <c r="FO112" s="100"/>
      <c r="FP112" s="100"/>
      <c r="FQ112" s="100"/>
      <c r="FR112" s="100"/>
    </row>
    <row r="113" spans="1:174" s="13" customFormat="1" ht="12.75">
      <c r="A113" s="30"/>
      <c r="C113" s="106"/>
      <c r="D113" s="106"/>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5"/>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c r="DT113" s="100"/>
      <c r="DU113" s="100"/>
      <c r="DV113" s="100"/>
      <c r="DW113" s="100"/>
      <c r="DX113" s="100"/>
      <c r="DY113" s="100"/>
      <c r="DZ113" s="100"/>
      <c r="EA113" s="100"/>
      <c r="EB113" s="100"/>
      <c r="EC113" s="100"/>
      <c r="ED113" s="100"/>
      <c r="EE113" s="100"/>
      <c r="EF113" s="100"/>
      <c r="EG113" s="100"/>
      <c r="EH113" s="100"/>
      <c r="EI113" s="100"/>
      <c r="EJ113" s="100"/>
      <c r="EK113" s="100"/>
      <c r="EL113" s="100"/>
      <c r="EM113" s="100"/>
      <c r="EN113" s="100"/>
      <c r="EO113" s="100"/>
      <c r="EP113" s="100"/>
      <c r="EQ113" s="100"/>
      <c r="ER113" s="100"/>
      <c r="ES113" s="100"/>
      <c r="ET113" s="100"/>
      <c r="EU113" s="100"/>
      <c r="EV113" s="100"/>
      <c r="EW113" s="100"/>
      <c r="EX113" s="100"/>
      <c r="EY113" s="100"/>
      <c r="EZ113" s="100"/>
      <c r="FA113" s="100"/>
      <c r="FB113" s="100"/>
      <c r="FC113" s="100"/>
      <c r="FD113" s="100"/>
      <c r="FE113" s="100"/>
      <c r="FF113" s="100"/>
      <c r="FG113" s="100"/>
      <c r="FH113" s="100"/>
      <c r="FI113" s="100"/>
      <c r="FJ113" s="100"/>
      <c r="FK113" s="100"/>
      <c r="FL113" s="100"/>
      <c r="FM113" s="100"/>
      <c r="FN113" s="100"/>
      <c r="FO113" s="100"/>
      <c r="FP113" s="100"/>
      <c r="FQ113" s="100"/>
      <c r="FR113" s="100"/>
    </row>
    <row r="114" spans="1:174" s="13" customFormat="1" ht="12.75">
      <c r="A114" s="30"/>
      <c r="C114" s="106"/>
      <c r="D114" s="106"/>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5"/>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c r="DP114" s="100"/>
      <c r="DQ114" s="100"/>
      <c r="DR114" s="100"/>
      <c r="DS114" s="100"/>
      <c r="DT114" s="100"/>
      <c r="DU114" s="100"/>
      <c r="DV114" s="100"/>
      <c r="DW114" s="100"/>
      <c r="DX114" s="100"/>
      <c r="DY114" s="100"/>
      <c r="DZ114" s="100"/>
      <c r="EA114" s="100"/>
      <c r="EB114" s="100"/>
      <c r="EC114" s="100"/>
      <c r="ED114" s="100"/>
      <c r="EE114" s="100"/>
      <c r="EF114" s="100"/>
      <c r="EG114" s="100"/>
      <c r="EH114" s="100"/>
      <c r="EI114" s="100"/>
      <c r="EJ114" s="100"/>
      <c r="EK114" s="100"/>
      <c r="EL114" s="100"/>
      <c r="EM114" s="100"/>
      <c r="EN114" s="100"/>
      <c r="EO114" s="100"/>
      <c r="EP114" s="100"/>
      <c r="EQ114" s="100"/>
      <c r="ER114" s="100"/>
      <c r="ES114" s="100"/>
      <c r="ET114" s="100"/>
      <c r="EU114" s="100"/>
      <c r="EV114" s="100"/>
      <c r="EW114" s="100"/>
      <c r="EX114" s="100"/>
      <c r="EY114" s="100"/>
      <c r="EZ114" s="100"/>
      <c r="FA114" s="100"/>
      <c r="FB114" s="100"/>
      <c r="FC114" s="100"/>
      <c r="FD114" s="100"/>
      <c r="FE114" s="100"/>
      <c r="FF114" s="100"/>
      <c r="FG114" s="100"/>
      <c r="FH114" s="100"/>
      <c r="FI114" s="100"/>
      <c r="FJ114" s="100"/>
      <c r="FK114" s="100"/>
      <c r="FL114" s="100"/>
      <c r="FM114" s="100"/>
      <c r="FN114" s="100"/>
      <c r="FO114" s="100"/>
      <c r="FP114" s="100"/>
      <c r="FQ114" s="100"/>
      <c r="FR114" s="100"/>
    </row>
    <row r="115" spans="1:174" s="13" customFormat="1" ht="12.75">
      <c r="A115" s="30"/>
      <c r="C115" s="106"/>
      <c r="D115" s="106"/>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5"/>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c r="DU115" s="100"/>
      <c r="DV115" s="100"/>
      <c r="DW115" s="100"/>
      <c r="DX115" s="100"/>
      <c r="DY115" s="100"/>
      <c r="DZ115" s="100"/>
      <c r="EA115" s="100"/>
      <c r="EB115" s="100"/>
      <c r="EC115" s="100"/>
      <c r="ED115" s="100"/>
      <c r="EE115" s="100"/>
      <c r="EF115" s="100"/>
      <c r="EG115" s="100"/>
      <c r="EH115" s="100"/>
      <c r="EI115" s="100"/>
      <c r="EJ115" s="100"/>
      <c r="EK115" s="100"/>
      <c r="EL115" s="100"/>
      <c r="EM115" s="100"/>
      <c r="EN115" s="100"/>
      <c r="EO115" s="100"/>
      <c r="EP115" s="100"/>
      <c r="EQ115" s="100"/>
      <c r="ER115" s="100"/>
      <c r="ES115" s="100"/>
      <c r="ET115" s="100"/>
      <c r="EU115" s="100"/>
      <c r="EV115" s="100"/>
      <c r="EW115" s="100"/>
      <c r="EX115" s="100"/>
      <c r="EY115" s="100"/>
      <c r="EZ115" s="100"/>
      <c r="FA115" s="100"/>
      <c r="FB115" s="100"/>
      <c r="FC115" s="100"/>
      <c r="FD115" s="100"/>
      <c r="FE115" s="100"/>
      <c r="FF115" s="100"/>
      <c r="FG115" s="100"/>
      <c r="FH115" s="100"/>
      <c r="FI115" s="100"/>
      <c r="FJ115" s="100"/>
      <c r="FK115" s="100"/>
      <c r="FL115" s="100"/>
      <c r="FM115" s="100"/>
      <c r="FN115" s="100"/>
      <c r="FO115" s="100"/>
      <c r="FP115" s="100"/>
      <c r="FQ115" s="100"/>
      <c r="FR115" s="100"/>
    </row>
    <row r="116" spans="1:174" s="13" customFormat="1" ht="12.75">
      <c r="A116" s="30"/>
      <c r="C116" s="106"/>
      <c r="D116" s="106"/>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5"/>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c r="DT116" s="100"/>
      <c r="DU116" s="100"/>
      <c r="DV116" s="100"/>
      <c r="DW116" s="100"/>
      <c r="DX116" s="100"/>
      <c r="DY116" s="100"/>
      <c r="DZ116" s="100"/>
      <c r="EA116" s="100"/>
      <c r="EB116" s="100"/>
      <c r="EC116" s="100"/>
      <c r="ED116" s="100"/>
      <c r="EE116" s="100"/>
      <c r="EF116" s="100"/>
      <c r="EG116" s="100"/>
      <c r="EH116" s="100"/>
      <c r="EI116" s="100"/>
      <c r="EJ116" s="100"/>
      <c r="EK116" s="100"/>
      <c r="EL116" s="100"/>
      <c r="EM116" s="100"/>
      <c r="EN116" s="100"/>
      <c r="EO116" s="100"/>
      <c r="EP116" s="100"/>
      <c r="EQ116" s="100"/>
      <c r="ER116" s="100"/>
      <c r="ES116" s="100"/>
      <c r="ET116" s="100"/>
      <c r="EU116" s="100"/>
      <c r="EV116" s="100"/>
      <c r="EW116" s="100"/>
      <c r="EX116" s="100"/>
      <c r="EY116" s="100"/>
      <c r="EZ116" s="100"/>
      <c r="FA116" s="100"/>
      <c r="FB116" s="100"/>
      <c r="FC116" s="100"/>
      <c r="FD116" s="100"/>
      <c r="FE116" s="100"/>
      <c r="FF116" s="100"/>
      <c r="FG116" s="100"/>
      <c r="FH116" s="100"/>
      <c r="FI116" s="100"/>
      <c r="FJ116" s="100"/>
      <c r="FK116" s="100"/>
      <c r="FL116" s="100"/>
      <c r="FM116" s="100"/>
      <c r="FN116" s="100"/>
      <c r="FO116" s="100"/>
      <c r="FP116" s="100"/>
      <c r="FQ116" s="100"/>
      <c r="FR116" s="100"/>
    </row>
    <row r="117" ht="12.75">
      <c r="CL117" s="12"/>
    </row>
    <row r="118" ht="12.75">
      <c r="CL118" s="12"/>
    </row>
    <row r="119" ht="12.75">
      <c r="CL119" s="12"/>
    </row>
    <row r="120" ht="12.75">
      <c r="CL120" s="12"/>
    </row>
    <row r="121" ht="12.75">
      <c r="CL121" s="12"/>
    </row>
    <row r="122" ht="12.75">
      <c r="CL122" s="12"/>
    </row>
    <row r="123" ht="12.75">
      <c r="CL123" s="12"/>
    </row>
    <row r="124" ht="12.75">
      <c r="CL124" s="12"/>
    </row>
    <row r="125" ht="12.75">
      <c r="CL125" s="12"/>
    </row>
    <row r="126" ht="12.75">
      <c r="CL126" s="12"/>
    </row>
    <row r="127" ht="12.75">
      <c r="CL127" s="12"/>
    </row>
    <row r="128" ht="12.75">
      <c r="CL128" s="12"/>
    </row>
    <row r="129" ht="12.75">
      <c r="CL129" s="12"/>
    </row>
    <row r="130" ht="12.75">
      <c r="CL130" s="12"/>
    </row>
    <row r="131" ht="12.75">
      <c r="CL131" s="12"/>
    </row>
    <row r="132" ht="12.75">
      <c r="CL132" s="12"/>
    </row>
    <row r="133" ht="12.75">
      <c r="CL133" s="12"/>
    </row>
    <row r="134" ht="12.75">
      <c r="CL134" s="12"/>
    </row>
    <row r="135" ht="12.75">
      <c r="CL135" s="12"/>
    </row>
    <row r="136" ht="12.75">
      <c r="CL136" s="12"/>
    </row>
  </sheetData>
  <mergeCells count="32">
    <mergeCell ref="EB4:EF4"/>
    <mergeCell ref="BY4:CC4"/>
    <mergeCell ref="CD4:CH4"/>
    <mergeCell ref="CI4:CM4"/>
    <mergeCell ref="DH4:DL4"/>
    <mergeCell ref="BE4:BI4"/>
    <mergeCell ref="BJ4:BN4"/>
    <mergeCell ref="DW4:EA4"/>
    <mergeCell ref="AF4:AJ4"/>
    <mergeCell ref="AZ4:BD4"/>
    <mergeCell ref="BT4:BX4"/>
    <mergeCell ref="AK4:AO4"/>
    <mergeCell ref="AP4:AT4"/>
    <mergeCell ref="EG4:EK4"/>
    <mergeCell ref="EL4:EP4"/>
    <mergeCell ref="G4:K4"/>
    <mergeCell ref="L4:P4"/>
    <mergeCell ref="Q4:U4"/>
    <mergeCell ref="V4:Z4"/>
    <mergeCell ref="AA4:AE4"/>
    <mergeCell ref="BO4:BS4"/>
    <mergeCell ref="AU4:AY4"/>
    <mergeCell ref="EQ4:EU4"/>
    <mergeCell ref="EV4:EZ4"/>
    <mergeCell ref="A76:B76"/>
    <mergeCell ref="FA4:FE4"/>
    <mergeCell ref="CN4:CR4"/>
    <mergeCell ref="CS4:CW4"/>
    <mergeCell ref="CX4:DB4"/>
    <mergeCell ref="DC4:DG4"/>
    <mergeCell ref="DM4:DQ4"/>
    <mergeCell ref="DR4:DV4"/>
  </mergeCells>
  <printOptions horizontalCentered="1"/>
  <pageMargins left="0.2" right="0.2" top="0.3" bottom="0" header="0.15748031496063" footer="0.196850393700787"/>
  <pageSetup fitToHeight="6" horizontalDpi="600" verticalDpi="600" orientation="landscape" paperSize="9" scale="97" r:id="rId1"/>
  <rowBreaks count="2" manualBreakCount="2">
    <brk id="38" max="5" man="1"/>
    <brk id="63" max="5" man="1"/>
  </rowBreaks>
</worksheet>
</file>

<file path=xl/worksheets/sheet2.xml><?xml version="1.0" encoding="utf-8"?>
<worksheet xmlns="http://schemas.openxmlformats.org/spreadsheetml/2006/main" xmlns:r="http://schemas.openxmlformats.org/officeDocument/2006/relationships">
  <sheetPr codeName="Sheet8">
    <tabColor indexed="31"/>
  </sheetPr>
  <dimension ref="A1:FX194"/>
  <sheetViews>
    <sheetView workbookViewId="0" topLeftCell="A1">
      <pane xSplit="2" ySplit="4" topLeftCell="C5" activePane="bottomRight" state="frozen"/>
      <selection pane="topLeft" activeCell="A1" sqref="A1"/>
      <selection pane="topRight" activeCell="C1" sqref="C1"/>
      <selection pane="bottomLeft" activeCell="A5" sqref="A5"/>
      <selection pane="bottomRight" activeCell="C173" sqref="C173"/>
    </sheetView>
  </sheetViews>
  <sheetFormatPr defaultColWidth="9.140625" defaultRowHeight="12.75"/>
  <cols>
    <col min="1" max="1" width="14.7109375" style="3" customWidth="1"/>
    <col min="2" max="2" width="59.28125" style="4" customWidth="1"/>
    <col min="3" max="3" width="16.00390625" style="4" customWidth="1"/>
    <col min="4" max="5" width="18.28125" style="2" customWidth="1"/>
    <col min="6" max="6" width="16.421875" style="1" customWidth="1"/>
    <col min="7" max="7" width="15.8515625" style="1" customWidth="1"/>
    <col min="8" max="16384" width="9.140625" style="1" customWidth="1"/>
  </cols>
  <sheetData>
    <row r="1" spans="1:5" ht="24.75" customHeight="1">
      <c r="A1" s="167" t="s">
        <v>378</v>
      </c>
      <c r="B1" s="167"/>
      <c r="C1" s="167"/>
      <c r="D1" s="167"/>
      <c r="E1" s="140"/>
    </row>
    <row r="2" spans="2:7" ht="15">
      <c r="B2" s="167" t="s">
        <v>377</v>
      </c>
      <c r="C2" s="167"/>
      <c r="D2" s="167"/>
      <c r="E2" s="167"/>
      <c r="F2" s="5"/>
      <c r="G2" s="59" t="s">
        <v>141</v>
      </c>
    </row>
    <row r="3" spans="1:7" s="7" customFormat="1" ht="51">
      <c r="A3" s="47" t="s">
        <v>0</v>
      </c>
      <c r="B3" s="48" t="s">
        <v>1</v>
      </c>
      <c r="C3" s="48" t="s">
        <v>259</v>
      </c>
      <c r="D3" s="60" t="s">
        <v>260</v>
      </c>
      <c r="E3" s="60" t="s">
        <v>372</v>
      </c>
      <c r="F3" s="48" t="s">
        <v>256</v>
      </c>
      <c r="G3" s="48" t="s">
        <v>257</v>
      </c>
    </row>
    <row r="4" spans="1:7" s="8" customFormat="1" ht="12.75">
      <c r="A4" s="49"/>
      <c r="B4" s="50" t="s">
        <v>2</v>
      </c>
      <c r="C4" s="50"/>
      <c r="D4" s="50"/>
      <c r="E4" s="50"/>
      <c r="F4" s="51"/>
      <c r="G4" s="51"/>
    </row>
    <row r="5" spans="1:7" s="8" customFormat="1" ht="12.75">
      <c r="A5" s="52" t="s">
        <v>3</v>
      </c>
      <c r="B5" s="37" t="s">
        <v>4</v>
      </c>
      <c r="C5" s="63">
        <f>+C6+C12</f>
        <v>247300.92</v>
      </c>
      <c r="D5" s="63">
        <f>+D6+D12</f>
        <v>259865.2</v>
      </c>
      <c r="E5" s="63">
        <f>+E6+E12</f>
        <v>160887.09999999998</v>
      </c>
      <c r="F5" s="63">
        <f>+F6+F12</f>
        <v>160635.33</v>
      </c>
      <c r="G5" s="63">
        <f>+G6+G12</f>
        <v>26312.079999999998</v>
      </c>
    </row>
    <row r="6" spans="1:7" s="8" customFormat="1" ht="12.75">
      <c r="A6" s="52" t="s">
        <v>5</v>
      </c>
      <c r="B6" s="38" t="s">
        <v>6</v>
      </c>
      <c r="C6" s="132">
        <f>+C7+C8+C11+C9+C10+C150</f>
        <v>247300.92</v>
      </c>
      <c r="D6" s="132">
        <f>+D7+D8+D11+D9+D10+D150</f>
        <v>259865.2</v>
      </c>
      <c r="E6" s="132">
        <f>+E7+E8+E11+E9+E10+E150</f>
        <v>160887.09999999998</v>
      </c>
      <c r="F6" s="132">
        <f>+F7+F8+F11+F9+F10+F150</f>
        <v>160635.33</v>
      </c>
      <c r="G6" s="132">
        <f>+G7+G8+G11+G9+G10+G150</f>
        <v>26312.079999999998</v>
      </c>
    </row>
    <row r="7" spans="1:7" s="8" customFormat="1" ht="12.75">
      <c r="A7" s="52" t="s">
        <v>7</v>
      </c>
      <c r="B7" s="38" t="s">
        <v>8</v>
      </c>
      <c r="C7" s="64">
        <f>+C21</f>
        <v>0</v>
      </c>
      <c r="D7" s="64">
        <f>+D21</f>
        <v>2506.2799999999997</v>
      </c>
      <c r="E7" s="64">
        <f>+E21</f>
        <v>1297.9</v>
      </c>
      <c r="F7" s="64">
        <f>+F21</f>
        <v>1220.33</v>
      </c>
      <c r="G7" s="64">
        <f>+G21</f>
        <v>214.50999999999996</v>
      </c>
    </row>
    <row r="8" spans="1:7" s="8" customFormat="1" ht="12.75">
      <c r="A8" s="52" t="s">
        <v>9</v>
      </c>
      <c r="B8" s="38" t="s">
        <v>10</v>
      </c>
      <c r="C8" s="64">
        <f>+C40</f>
        <v>247300.92</v>
      </c>
      <c r="D8" s="64">
        <f>+D40</f>
        <v>248766.92</v>
      </c>
      <c r="E8" s="64">
        <f>+E40</f>
        <v>153869.19999999998</v>
      </c>
      <c r="F8" s="64">
        <f>+F40</f>
        <v>153841.24</v>
      </c>
      <c r="G8" s="64">
        <f>+G40</f>
        <v>25116.22</v>
      </c>
    </row>
    <row r="9" spans="1:7" s="8" customFormat="1" ht="12.75">
      <c r="A9" s="52" t="s">
        <v>249</v>
      </c>
      <c r="B9" s="38" t="s">
        <v>230</v>
      </c>
      <c r="C9" s="64">
        <f>+C65</f>
        <v>0</v>
      </c>
      <c r="D9" s="64">
        <f>+D65</f>
        <v>0</v>
      </c>
      <c r="E9" s="64">
        <f>+E65</f>
        <v>0</v>
      </c>
      <c r="F9" s="64">
        <f>+F65</f>
        <v>0</v>
      </c>
      <c r="G9" s="64">
        <f>+G65</f>
        <v>0</v>
      </c>
    </row>
    <row r="10" spans="1:7" s="8" customFormat="1" ht="25.5">
      <c r="A10" s="52" t="s">
        <v>286</v>
      </c>
      <c r="B10" s="117" t="s">
        <v>287</v>
      </c>
      <c r="C10" s="64">
        <f>+C151</f>
        <v>0</v>
      </c>
      <c r="D10" s="64">
        <f>+D151</f>
        <v>0</v>
      </c>
      <c r="E10" s="64">
        <f>+E151</f>
        <v>0</v>
      </c>
      <c r="F10" s="64">
        <f>+F151</f>
        <v>0</v>
      </c>
      <c r="G10" s="64">
        <f>+G151</f>
        <v>0</v>
      </c>
    </row>
    <row r="11" spans="1:7" s="8" customFormat="1" ht="12.75">
      <c r="A11" s="52" t="s">
        <v>251</v>
      </c>
      <c r="B11" s="38" t="s">
        <v>231</v>
      </c>
      <c r="C11" s="64">
        <f>+C17</f>
        <v>0</v>
      </c>
      <c r="D11" s="64">
        <f>+D17</f>
        <v>8592</v>
      </c>
      <c r="E11" s="64">
        <f>+E17</f>
        <v>5720</v>
      </c>
      <c r="F11" s="64">
        <f>+F17</f>
        <v>5709.72</v>
      </c>
      <c r="G11" s="64">
        <f>+G17</f>
        <v>990</v>
      </c>
    </row>
    <row r="12" spans="1:7" s="8" customFormat="1" ht="12.75">
      <c r="A12" s="52" t="s">
        <v>13</v>
      </c>
      <c r="B12" s="38" t="s">
        <v>14</v>
      </c>
      <c r="C12" s="64">
        <f>+C13</f>
        <v>0</v>
      </c>
      <c r="D12" s="64">
        <f>+D13</f>
        <v>0</v>
      </c>
      <c r="E12" s="64">
        <f>+E13</f>
        <v>0</v>
      </c>
      <c r="F12" s="64">
        <f>+F13</f>
        <v>0</v>
      </c>
      <c r="G12" s="64">
        <f>+G13</f>
        <v>0</v>
      </c>
    </row>
    <row r="13" spans="1:7" s="8" customFormat="1" ht="12.75">
      <c r="A13" s="52" t="s">
        <v>15</v>
      </c>
      <c r="B13" s="38" t="s">
        <v>232</v>
      </c>
      <c r="C13" s="64">
        <f>+C18</f>
        <v>0</v>
      </c>
      <c r="D13" s="64">
        <f>+D18</f>
        <v>0</v>
      </c>
      <c r="E13" s="64">
        <f>+E18</f>
        <v>0</v>
      </c>
      <c r="F13" s="64">
        <f>+F18</f>
        <v>0</v>
      </c>
      <c r="G13" s="64">
        <f>+G18</f>
        <v>0</v>
      </c>
    </row>
    <row r="14" spans="1:7" s="8" customFormat="1" ht="25.5">
      <c r="A14" s="52" t="s">
        <v>16</v>
      </c>
      <c r="B14" s="53" t="s">
        <v>17</v>
      </c>
      <c r="C14" s="64">
        <f>+C150+C162</f>
        <v>0</v>
      </c>
      <c r="D14" s="64">
        <f>+D150+D162</f>
        <v>0</v>
      </c>
      <c r="E14" s="64">
        <f>+E150+E162</f>
        <v>0</v>
      </c>
      <c r="F14" s="64">
        <f>+F150+F162</f>
        <v>-136.23999999999998</v>
      </c>
      <c r="G14" s="64">
        <f>+G150+G162</f>
        <v>-8.65</v>
      </c>
    </row>
    <row r="15" spans="1:7" s="8" customFormat="1" ht="12.75">
      <c r="A15" s="52" t="s">
        <v>18</v>
      </c>
      <c r="B15" s="38" t="s">
        <v>233</v>
      </c>
      <c r="C15" s="64">
        <f>+C16+C18</f>
        <v>247300.92</v>
      </c>
      <c r="D15" s="64">
        <f>+D16+D18</f>
        <v>259865.2</v>
      </c>
      <c r="E15" s="64">
        <f>+E16+E18</f>
        <v>160887.09999999998</v>
      </c>
      <c r="F15" s="64">
        <f>+F16+F18</f>
        <v>160771.28999999998</v>
      </c>
      <c r="G15" s="64">
        <f>+G16+G18</f>
        <v>26320.73</v>
      </c>
    </row>
    <row r="16" spans="1:7" s="8" customFormat="1" ht="12.75">
      <c r="A16" s="52" t="s">
        <v>19</v>
      </c>
      <c r="B16" s="38" t="s">
        <v>6</v>
      </c>
      <c r="C16" s="64">
        <f>+C21+C40+C17+C65+C10</f>
        <v>247300.92</v>
      </c>
      <c r="D16" s="64">
        <f>+D21+D40+D17+D65+D10</f>
        <v>259865.2</v>
      </c>
      <c r="E16" s="64">
        <f>+E21+E40+E17+E65+E10</f>
        <v>160887.09999999998</v>
      </c>
      <c r="F16" s="64">
        <f>+F21+F40+F17+F65+F10</f>
        <v>160771.28999999998</v>
      </c>
      <c r="G16" s="64">
        <f>+G21+G40+G17+G65+G10</f>
        <v>26320.73</v>
      </c>
    </row>
    <row r="17" spans="1:7" s="8" customFormat="1" ht="12.75">
      <c r="A17" s="52" t="s">
        <v>250</v>
      </c>
      <c r="B17" s="38" t="s">
        <v>231</v>
      </c>
      <c r="C17" s="64">
        <f>+C156</f>
        <v>0</v>
      </c>
      <c r="D17" s="64">
        <f>+D156</f>
        <v>8592</v>
      </c>
      <c r="E17" s="64">
        <f>+E156</f>
        <v>5720</v>
      </c>
      <c r="F17" s="64">
        <f>+F156</f>
        <v>5709.72</v>
      </c>
      <c r="G17" s="64">
        <f>+G156</f>
        <v>990</v>
      </c>
    </row>
    <row r="18" spans="1:7" s="8" customFormat="1" ht="12.75">
      <c r="A18" s="52" t="s">
        <v>20</v>
      </c>
      <c r="B18" s="38" t="s">
        <v>14</v>
      </c>
      <c r="C18" s="64">
        <f>+C68</f>
        <v>0</v>
      </c>
      <c r="D18" s="64">
        <f>+D68</f>
        <v>0</v>
      </c>
      <c r="E18" s="64">
        <f>+E68</f>
        <v>0</v>
      </c>
      <c r="F18" s="64">
        <f>+F68</f>
        <v>0</v>
      </c>
      <c r="G18" s="64">
        <f>+G68</f>
        <v>0</v>
      </c>
    </row>
    <row r="19" spans="1:7" s="8" customFormat="1" ht="12.75">
      <c r="A19" s="58" t="s">
        <v>21</v>
      </c>
      <c r="B19" s="38" t="s">
        <v>22</v>
      </c>
      <c r="C19" s="64">
        <f>+C20+C68+C150</f>
        <v>247300.92</v>
      </c>
      <c r="D19" s="64">
        <f>+D20+D68+D150</f>
        <v>251273.2</v>
      </c>
      <c r="E19" s="64">
        <f>+E20+E68+E150</f>
        <v>155167.09999999998</v>
      </c>
      <c r="F19" s="64">
        <f>+F20+F68+F150</f>
        <v>154925.61</v>
      </c>
      <c r="G19" s="64">
        <f>+G20+G68+G150</f>
        <v>25322.079999999998</v>
      </c>
    </row>
    <row r="20" spans="1:7" s="8" customFormat="1" ht="12.75">
      <c r="A20" s="52" t="s">
        <v>23</v>
      </c>
      <c r="B20" s="38" t="s">
        <v>6</v>
      </c>
      <c r="C20" s="132">
        <f>+C21+C40+C65+C10</f>
        <v>247300.92</v>
      </c>
      <c r="D20" s="132">
        <f>+D21+D40+D65+D10</f>
        <v>251273.2</v>
      </c>
      <c r="E20" s="132">
        <f>+E21+E40+E65+E10</f>
        <v>155167.09999999998</v>
      </c>
      <c r="F20" s="132">
        <f>+F21+F40+F65+F10</f>
        <v>155061.56999999998</v>
      </c>
      <c r="G20" s="132">
        <f>+G21+G40+G65+G10</f>
        <v>25330.73</v>
      </c>
    </row>
    <row r="21" spans="1:7" s="8" customFormat="1" ht="12.75">
      <c r="A21" s="52" t="s">
        <v>24</v>
      </c>
      <c r="B21" s="38" t="s">
        <v>8</v>
      </c>
      <c r="C21" s="64">
        <f>+C22+C34</f>
        <v>0</v>
      </c>
      <c r="D21" s="64">
        <f>+D22+D34</f>
        <v>2506.2799999999997</v>
      </c>
      <c r="E21" s="64">
        <f>+E22+E34</f>
        <v>1297.9</v>
      </c>
      <c r="F21" s="64">
        <f>+F22+F34</f>
        <v>1220.33</v>
      </c>
      <c r="G21" s="64">
        <f>+G22+G34</f>
        <v>214.50999999999996</v>
      </c>
    </row>
    <row r="22" spans="1:7" s="8" customFormat="1" ht="12.75">
      <c r="A22" s="52" t="s">
        <v>25</v>
      </c>
      <c r="B22" s="38" t="s">
        <v>26</v>
      </c>
      <c r="C22" s="64">
        <f>C23+C27+C28+C29+C30</f>
        <v>0</v>
      </c>
      <c r="D22" s="64">
        <f>D23+D27+D28+D29+D30</f>
        <v>1963.28</v>
      </c>
      <c r="E22" s="64">
        <f>E23+E27+E28+E29+E30</f>
        <v>1016.8</v>
      </c>
      <c r="F22" s="64">
        <f>F23+F27+F28+F29+F30</f>
        <v>956.21</v>
      </c>
      <c r="G22" s="64">
        <f>G23+G27+G28+G29+G30</f>
        <v>167.87999999999997</v>
      </c>
    </row>
    <row r="23" spans="1:7" s="8" customFormat="1" ht="12.75">
      <c r="A23" s="54" t="s">
        <v>27</v>
      </c>
      <c r="B23" s="149" t="s">
        <v>365</v>
      </c>
      <c r="C23" s="65">
        <f>C24+C25+C26</f>
        <v>0</v>
      </c>
      <c r="D23" s="65">
        <f>D24+D25+D26</f>
        <v>1587</v>
      </c>
      <c r="E23" s="65">
        <f>E24+E25+E26</f>
        <v>812.18</v>
      </c>
      <c r="F23" s="65">
        <f>F24+F25+F26</f>
        <v>786.9200000000001</v>
      </c>
      <c r="G23" s="65">
        <f>G24+G25+G26</f>
        <v>130.1</v>
      </c>
    </row>
    <row r="24" spans="1:7" s="8" customFormat="1" ht="12.75">
      <c r="A24" s="54"/>
      <c r="B24" s="150" t="s">
        <v>366</v>
      </c>
      <c r="C24" s="65"/>
      <c r="D24" s="65">
        <v>1587</v>
      </c>
      <c r="E24" s="65">
        <v>812.18</v>
      </c>
      <c r="F24" s="65">
        <v>772.51</v>
      </c>
      <c r="G24" s="65">
        <v>127.4</v>
      </c>
    </row>
    <row r="25" spans="1:7" s="8" customFormat="1" ht="12.75">
      <c r="A25" s="54"/>
      <c r="B25" s="150" t="s">
        <v>367</v>
      </c>
      <c r="C25" s="65"/>
      <c r="D25" s="65"/>
      <c r="E25" s="65"/>
      <c r="F25" s="65">
        <v>2.7</v>
      </c>
      <c r="G25" s="65">
        <v>2.7</v>
      </c>
    </row>
    <row r="26" spans="1:7" s="8" customFormat="1" ht="12.75">
      <c r="A26" s="54"/>
      <c r="B26" s="150" t="s">
        <v>368</v>
      </c>
      <c r="C26" s="65"/>
      <c r="D26" s="65"/>
      <c r="E26" s="65"/>
      <c r="F26" s="65">
        <v>11.71</v>
      </c>
      <c r="G26" s="65">
        <v>0</v>
      </c>
    </row>
    <row r="27" spans="1:7" s="8" customFormat="1" ht="12.75">
      <c r="A27" s="54" t="s">
        <v>28</v>
      </c>
      <c r="B27" s="39" t="s">
        <v>29</v>
      </c>
      <c r="C27" s="65"/>
      <c r="D27" s="65">
        <v>5</v>
      </c>
      <c r="E27" s="65">
        <v>5</v>
      </c>
      <c r="F27" s="65">
        <v>5</v>
      </c>
      <c r="G27" s="65">
        <v>0.45</v>
      </c>
    </row>
    <row r="28" spans="1:7" s="8" customFormat="1" ht="12.75">
      <c r="A28" s="54" t="s">
        <v>30</v>
      </c>
      <c r="B28" s="39" t="s">
        <v>31</v>
      </c>
      <c r="C28" s="65"/>
      <c r="D28" s="65">
        <v>1.28</v>
      </c>
      <c r="E28" s="65">
        <v>0.64</v>
      </c>
      <c r="F28" s="65">
        <v>0.64</v>
      </c>
      <c r="G28" s="65">
        <v>0.01</v>
      </c>
    </row>
    <row r="29" spans="1:7" s="8" customFormat="1" ht="12.75">
      <c r="A29" s="54"/>
      <c r="B29" s="39" t="s">
        <v>360</v>
      </c>
      <c r="C29" s="65"/>
      <c r="D29" s="65"/>
      <c r="E29" s="65"/>
      <c r="F29" s="65"/>
      <c r="G29" s="65"/>
    </row>
    <row r="30" spans="1:7" s="8" customFormat="1" ht="12.75">
      <c r="A30" s="54" t="s">
        <v>32</v>
      </c>
      <c r="B30" s="151" t="s">
        <v>329</v>
      </c>
      <c r="C30" s="65">
        <f>C31+C32+C33</f>
        <v>0</v>
      </c>
      <c r="D30" s="65">
        <f>D31+D32+D33</f>
        <v>370</v>
      </c>
      <c r="E30" s="65">
        <f>E31+E32+E33</f>
        <v>198.98</v>
      </c>
      <c r="F30" s="65">
        <f>F31+F32+F33</f>
        <v>163.64999999999998</v>
      </c>
      <c r="G30" s="65">
        <f>G31+G32+G33</f>
        <v>37.32</v>
      </c>
    </row>
    <row r="31" spans="1:7" s="8" customFormat="1" ht="12.75">
      <c r="A31" s="54"/>
      <c r="B31" s="152" t="s">
        <v>369</v>
      </c>
      <c r="C31" s="65"/>
      <c r="D31" s="65">
        <v>215.08</v>
      </c>
      <c r="E31" s="65">
        <v>44.06</v>
      </c>
      <c r="F31" s="65">
        <v>8.19</v>
      </c>
      <c r="G31" s="65">
        <v>0.53</v>
      </c>
    </row>
    <row r="32" spans="1:7" s="8" customFormat="1" ht="12.75">
      <c r="A32" s="54"/>
      <c r="B32" s="152" t="s">
        <v>339</v>
      </c>
      <c r="C32" s="65"/>
      <c r="D32" s="65">
        <v>154.92</v>
      </c>
      <c r="E32" s="65">
        <v>154.92</v>
      </c>
      <c r="F32" s="65">
        <v>154.92</v>
      </c>
      <c r="G32" s="65">
        <v>36.25</v>
      </c>
    </row>
    <row r="33" spans="1:7" s="8" customFormat="1" ht="12.75">
      <c r="A33" s="54"/>
      <c r="B33" s="153" t="s">
        <v>370</v>
      </c>
      <c r="C33" s="65"/>
      <c r="D33" s="65"/>
      <c r="E33" s="65"/>
      <c r="F33" s="65">
        <v>0.54</v>
      </c>
      <c r="G33" s="65">
        <v>0.54</v>
      </c>
    </row>
    <row r="34" spans="1:7" s="8" customFormat="1" ht="12.75">
      <c r="A34" s="52" t="s">
        <v>33</v>
      </c>
      <c r="B34" s="38" t="s">
        <v>34</v>
      </c>
      <c r="C34" s="64">
        <f>+C35+C36+C37+C38+C39</f>
        <v>0</v>
      </c>
      <c r="D34" s="64">
        <f>+D35+D36+D37+D38+D39</f>
        <v>543</v>
      </c>
      <c r="E34" s="64">
        <f>+E35+E36+E37+E38+E39</f>
        <v>281.1</v>
      </c>
      <c r="F34" s="64">
        <f>+F35+F36+F37+F38+F39</f>
        <v>264.12</v>
      </c>
      <c r="G34" s="64">
        <f>+G35+G36+G37+G38+G39</f>
        <v>46.63</v>
      </c>
    </row>
    <row r="35" spans="1:7" s="8" customFormat="1" ht="12.75">
      <c r="A35" s="54" t="s">
        <v>35</v>
      </c>
      <c r="B35" s="39" t="s">
        <v>36</v>
      </c>
      <c r="C35" s="65"/>
      <c r="D35" s="65">
        <v>408</v>
      </c>
      <c r="E35" s="65">
        <v>211.49</v>
      </c>
      <c r="F35" s="65">
        <v>199.19</v>
      </c>
      <c r="G35" s="65">
        <v>35.6</v>
      </c>
    </row>
    <row r="36" spans="1:7" s="8" customFormat="1" ht="12.75">
      <c r="A36" s="54" t="s">
        <v>37</v>
      </c>
      <c r="B36" s="39" t="s">
        <v>38</v>
      </c>
      <c r="C36" s="65"/>
      <c r="D36" s="65">
        <v>10</v>
      </c>
      <c r="E36" s="65">
        <v>5.08</v>
      </c>
      <c r="F36" s="65">
        <v>4.57</v>
      </c>
      <c r="G36" s="65">
        <v>0.8</v>
      </c>
    </row>
    <row r="37" spans="1:7" s="8" customFormat="1" ht="12.75">
      <c r="A37" s="54" t="s">
        <v>39</v>
      </c>
      <c r="B37" s="39" t="s">
        <v>40</v>
      </c>
      <c r="C37" s="65"/>
      <c r="D37" s="65">
        <v>102</v>
      </c>
      <c r="E37" s="65">
        <v>52.88</v>
      </c>
      <c r="F37" s="65">
        <v>49.74</v>
      </c>
      <c r="G37" s="65">
        <v>8.85</v>
      </c>
    </row>
    <row r="38" spans="1:7" s="8" customFormat="1" ht="12.75" customHeight="1">
      <c r="A38" s="54" t="s">
        <v>41</v>
      </c>
      <c r="B38" s="40" t="s">
        <v>42</v>
      </c>
      <c r="C38" s="65"/>
      <c r="D38" s="65">
        <v>3</v>
      </c>
      <c r="E38" s="65">
        <v>1.71</v>
      </c>
      <c r="F38" s="65">
        <v>1.42</v>
      </c>
      <c r="G38" s="65">
        <v>0.25</v>
      </c>
    </row>
    <row r="39" spans="1:7" s="8" customFormat="1" ht="12.75">
      <c r="A39" s="54" t="s">
        <v>43</v>
      </c>
      <c r="B39" s="40" t="s">
        <v>44</v>
      </c>
      <c r="C39" s="65"/>
      <c r="D39" s="65">
        <v>20</v>
      </c>
      <c r="E39" s="65">
        <v>9.94</v>
      </c>
      <c r="F39" s="65">
        <v>9.2</v>
      </c>
      <c r="G39" s="65">
        <v>1.13</v>
      </c>
    </row>
    <row r="40" spans="1:7" s="8" customFormat="1" ht="12.75">
      <c r="A40" s="52" t="s">
        <v>45</v>
      </c>
      <c r="B40" s="38" t="s">
        <v>10</v>
      </c>
      <c r="C40" s="64">
        <f>+C41+C53+C52+C55+C58+C60+C61+C62+C59</f>
        <v>247300.92</v>
      </c>
      <c r="D40" s="64">
        <f>+D41+D53+D52+D55+D58+D60+D61+D62+D59</f>
        <v>248766.92</v>
      </c>
      <c r="E40" s="64">
        <f>+E41+E53+E52+E55+E58+E60+E61+E62+E59</f>
        <v>153869.19999999998</v>
      </c>
      <c r="F40" s="64">
        <f>+F41+F53+F52+F55+F58+F60+F61+F62+F59</f>
        <v>153841.24</v>
      </c>
      <c r="G40" s="64">
        <f>+G41+G53+G52+G55+G58+G60+G61+G62+G59</f>
        <v>25116.22</v>
      </c>
    </row>
    <row r="41" spans="1:7" s="8" customFormat="1" ht="12.75">
      <c r="A41" s="52" t="s">
        <v>46</v>
      </c>
      <c r="B41" s="38" t="s">
        <v>47</v>
      </c>
      <c r="C41" s="64">
        <f>+C42+C43+C44+C45+C46+C47+C48+C49+C51</f>
        <v>247300.92</v>
      </c>
      <c r="D41" s="64">
        <f>+D42+D43+D44+D45+D46+D47+D48+D49+D51</f>
        <v>248462.92</v>
      </c>
      <c r="E41" s="64">
        <f>+E42+E43+E44+E45+E46+E47+E48+E49+E51</f>
        <v>153662.19999999998</v>
      </c>
      <c r="F41" s="64">
        <f>+F42+F43+F44+F45+F46+F47+F48+F49+F51</f>
        <v>153634.24</v>
      </c>
      <c r="G41" s="64">
        <f>+G42+G43+G44+G45+G46+G47+G48+G49+G51</f>
        <v>25113.25</v>
      </c>
    </row>
    <row r="42" spans="1:7" s="8" customFormat="1" ht="12.75">
      <c r="A42" s="54" t="s">
        <v>48</v>
      </c>
      <c r="B42" s="39" t="s">
        <v>49</v>
      </c>
      <c r="C42" s="65"/>
      <c r="D42" s="65">
        <v>52</v>
      </c>
      <c r="E42" s="65">
        <v>27</v>
      </c>
      <c r="F42" s="65">
        <v>27</v>
      </c>
      <c r="G42" s="65">
        <v>0</v>
      </c>
    </row>
    <row r="43" spans="1:7" s="8" customFormat="1" ht="12.75">
      <c r="A43" s="54" t="s">
        <v>50</v>
      </c>
      <c r="B43" s="39" t="s">
        <v>51</v>
      </c>
      <c r="C43" s="65"/>
      <c r="D43" s="65">
        <v>1</v>
      </c>
      <c r="E43" s="65">
        <v>0</v>
      </c>
      <c r="F43" s="65"/>
      <c r="G43" s="65"/>
    </row>
    <row r="44" spans="1:7" s="8" customFormat="1" ht="12.75">
      <c r="A44" s="54" t="s">
        <v>52</v>
      </c>
      <c r="B44" s="39" t="s">
        <v>53</v>
      </c>
      <c r="C44" s="65"/>
      <c r="D44" s="65">
        <v>90</v>
      </c>
      <c r="E44" s="65">
        <v>52</v>
      </c>
      <c r="F44" s="65">
        <v>51.76</v>
      </c>
      <c r="G44" s="65">
        <v>6.53</v>
      </c>
    </row>
    <row r="45" spans="1:7" s="8" customFormat="1" ht="12.75">
      <c r="A45" s="54" t="s">
        <v>54</v>
      </c>
      <c r="B45" s="39" t="s">
        <v>55</v>
      </c>
      <c r="C45" s="65"/>
      <c r="D45" s="65">
        <v>6</v>
      </c>
      <c r="E45" s="65">
        <v>3</v>
      </c>
      <c r="F45" s="65">
        <v>3</v>
      </c>
      <c r="G45" s="65">
        <v>0.77</v>
      </c>
    </row>
    <row r="46" spans="1:7" s="8" customFormat="1" ht="12.75">
      <c r="A46" s="54" t="s">
        <v>56</v>
      </c>
      <c r="B46" s="39" t="s">
        <v>57</v>
      </c>
      <c r="C46" s="65"/>
      <c r="D46" s="65">
        <v>21</v>
      </c>
      <c r="E46" s="65">
        <v>11</v>
      </c>
      <c r="F46" s="65">
        <v>11</v>
      </c>
      <c r="G46" s="65">
        <v>2</v>
      </c>
    </row>
    <row r="47" spans="1:7" s="8" customFormat="1" ht="12.75">
      <c r="A47" s="54" t="s">
        <v>58</v>
      </c>
      <c r="B47" s="39" t="s">
        <v>59</v>
      </c>
      <c r="C47" s="65"/>
      <c r="D47" s="65">
        <v>5</v>
      </c>
      <c r="E47" s="65">
        <v>3</v>
      </c>
      <c r="F47" s="65">
        <v>3</v>
      </c>
      <c r="G47" s="65">
        <v>0</v>
      </c>
    </row>
    <row r="48" spans="1:7" s="8" customFormat="1" ht="12.75">
      <c r="A48" s="54" t="s">
        <v>60</v>
      </c>
      <c r="B48" s="39" t="s">
        <v>61</v>
      </c>
      <c r="C48" s="65"/>
      <c r="D48" s="65">
        <v>120</v>
      </c>
      <c r="E48" s="65">
        <v>34</v>
      </c>
      <c r="F48" s="65">
        <v>34</v>
      </c>
      <c r="G48" s="65">
        <v>4.18</v>
      </c>
    </row>
    <row r="49" spans="1:7" s="83" customFormat="1" ht="30">
      <c r="A49" s="86" t="s">
        <v>62</v>
      </c>
      <c r="B49" s="87" t="s">
        <v>234</v>
      </c>
      <c r="C49" s="88">
        <f>+C50+C79</f>
        <v>247300.92</v>
      </c>
      <c r="D49" s="88">
        <f>+D50+D79</f>
        <v>248023.92</v>
      </c>
      <c r="E49" s="88">
        <f>+E50+E79</f>
        <v>153438.19999999998</v>
      </c>
      <c r="F49" s="88">
        <f>+F50+F79</f>
        <v>153410.47999999998</v>
      </c>
      <c r="G49" s="88">
        <f>+G50+G79</f>
        <v>25075.5</v>
      </c>
    </row>
    <row r="50" spans="1:7" s="83" customFormat="1" ht="28.5">
      <c r="A50" s="84"/>
      <c r="B50" s="81" t="s">
        <v>64</v>
      </c>
      <c r="C50" s="85"/>
      <c r="D50" s="85">
        <v>68</v>
      </c>
      <c r="E50" s="85">
        <v>37</v>
      </c>
      <c r="F50" s="85">
        <v>36.74</v>
      </c>
      <c r="G50" s="85">
        <v>4.28</v>
      </c>
    </row>
    <row r="51" spans="1:7" s="8" customFormat="1" ht="12.75">
      <c r="A51" s="54" t="s">
        <v>65</v>
      </c>
      <c r="B51" s="39" t="s">
        <v>66</v>
      </c>
      <c r="C51" s="65"/>
      <c r="D51" s="65">
        <v>144</v>
      </c>
      <c r="E51" s="65">
        <v>94</v>
      </c>
      <c r="F51" s="65">
        <v>94</v>
      </c>
      <c r="G51" s="65">
        <v>24.27</v>
      </c>
    </row>
    <row r="52" spans="1:7" s="8" customFormat="1" ht="12.75">
      <c r="A52" s="52" t="s">
        <v>67</v>
      </c>
      <c r="B52" s="39" t="s">
        <v>68</v>
      </c>
      <c r="C52" s="65"/>
      <c r="D52" s="65"/>
      <c r="E52" s="65"/>
      <c r="F52" s="65"/>
      <c r="G52" s="65"/>
    </row>
    <row r="53" spans="1:7" s="8" customFormat="1" ht="12.75">
      <c r="A53" s="52" t="s">
        <v>69</v>
      </c>
      <c r="B53" s="38" t="s">
        <v>70</v>
      </c>
      <c r="C53" s="66">
        <f>+C54</f>
        <v>0</v>
      </c>
      <c r="D53" s="66">
        <f>+D54</f>
        <v>4</v>
      </c>
      <c r="E53" s="66">
        <f>+E54</f>
        <v>2</v>
      </c>
      <c r="F53" s="66">
        <f>+F54</f>
        <v>2</v>
      </c>
      <c r="G53" s="66">
        <f>+G54</f>
        <v>0</v>
      </c>
    </row>
    <row r="54" spans="1:7" s="8" customFormat="1" ht="12.75">
      <c r="A54" s="54" t="s">
        <v>71</v>
      </c>
      <c r="B54" s="39" t="s">
        <v>72</v>
      </c>
      <c r="C54" s="65"/>
      <c r="D54" s="65">
        <v>4</v>
      </c>
      <c r="E54" s="65">
        <v>2</v>
      </c>
      <c r="F54" s="65">
        <v>2</v>
      </c>
      <c r="G54" s="65">
        <v>0</v>
      </c>
    </row>
    <row r="55" spans="1:7" s="8" customFormat="1" ht="12.75">
      <c r="A55" s="52" t="s">
        <v>73</v>
      </c>
      <c r="B55" s="38" t="s">
        <v>74</v>
      </c>
      <c r="C55" s="64">
        <f>+C56+C57</f>
        <v>0</v>
      </c>
      <c r="D55" s="64">
        <f>+D56+D57</f>
        <v>10</v>
      </c>
      <c r="E55" s="64">
        <f>+E56+E57</f>
        <v>4.5</v>
      </c>
      <c r="F55" s="64">
        <f>+F56+F57</f>
        <v>4.5</v>
      </c>
      <c r="G55" s="64">
        <f>+G56+G57</f>
        <v>0.56</v>
      </c>
    </row>
    <row r="56" spans="1:7" s="8" customFormat="1" ht="12.75">
      <c r="A56" s="52" t="s">
        <v>75</v>
      </c>
      <c r="B56" s="39" t="s">
        <v>76</v>
      </c>
      <c r="C56" s="65"/>
      <c r="D56" s="65">
        <v>10</v>
      </c>
      <c r="E56" s="65">
        <v>4.5</v>
      </c>
      <c r="F56" s="65">
        <v>4.5</v>
      </c>
      <c r="G56" s="65">
        <v>0.56</v>
      </c>
    </row>
    <row r="57" spans="1:7" s="8" customFormat="1" ht="12.75">
      <c r="A57" s="52" t="s">
        <v>77</v>
      </c>
      <c r="B57" s="39" t="s">
        <v>78</v>
      </c>
      <c r="C57" s="65"/>
      <c r="D57" s="65"/>
      <c r="E57" s="65"/>
      <c r="F57" s="65"/>
      <c r="G57" s="65"/>
    </row>
    <row r="58" spans="1:7" s="8" customFormat="1" ht="12.75">
      <c r="A58" s="54" t="s">
        <v>79</v>
      </c>
      <c r="B58" s="39" t="s">
        <v>80</v>
      </c>
      <c r="C58" s="65"/>
      <c r="D58" s="65"/>
      <c r="E58" s="65"/>
      <c r="F58" s="65"/>
      <c r="G58" s="65"/>
    </row>
    <row r="59" spans="1:7" s="8" customFormat="1" ht="12.75">
      <c r="A59" s="54" t="s">
        <v>298</v>
      </c>
      <c r="B59" s="92" t="s">
        <v>295</v>
      </c>
      <c r="C59" s="65"/>
      <c r="D59" s="65"/>
      <c r="E59" s="65"/>
      <c r="F59" s="65"/>
      <c r="G59" s="65"/>
    </row>
    <row r="60" spans="1:7" s="8" customFormat="1" ht="12.75">
      <c r="A60" s="54" t="s">
        <v>81</v>
      </c>
      <c r="B60" s="39" t="s">
        <v>82</v>
      </c>
      <c r="C60" s="65"/>
      <c r="D60" s="65">
        <v>2</v>
      </c>
      <c r="E60" s="65">
        <v>0</v>
      </c>
      <c r="F60" s="65">
        <v>0</v>
      </c>
      <c r="G60" s="65">
        <v>0</v>
      </c>
    </row>
    <row r="61" spans="1:7" s="8" customFormat="1" ht="12.75">
      <c r="A61" s="54" t="s">
        <v>83</v>
      </c>
      <c r="B61" s="39" t="s">
        <v>84</v>
      </c>
      <c r="C61" s="65"/>
      <c r="D61" s="65"/>
      <c r="E61" s="65"/>
      <c r="F61" s="65"/>
      <c r="G61" s="65"/>
    </row>
    <row r="62" spans="1:7" s="8" customFormat="1" ht="12.75">
      <c r="A62" s="52" t="s">
        <v>85</v>
      </c>
      <c r="B62" s="38" t="s">
        <v>86</v>
      </c>
      <c r="C62" s="66">
        <f>+C63+C64</f>
        <v>0</v>
      </c>
      <c r="D62" s="66">
        <f>+D63+D64</f>
        <v>288</v>
      </c>
      <c r="E62" s="66">
        <f>+E63+E64</f>
        <v>200.5</v>
      </c>
      <c r="F62" s="66">
        <f>+F63+F64</f>
        <v>200.5</v>
      </c>
      <c r="G62" s="66">
        <f>+G63+G64</f>
        <v>2.41</v>
      </c>
    </row>
    <row r="63" spans="1:7" s="8" customFormat="1" ht="12.75">
      <c r="A63" s="54" t="s">
        <v>87</v>
      </c>
      <c r="B63" s="39" t="s">
        <v>88</v>
      </c>
      <c r="C63" s="65"/>
      <c r="D63" s="65"/>
      <c r="E63" s="65"/>
      <c r="F63" s="65"/>
      <c r="G63" s="65"/>
    </row>
    <row r="64" spans="1:7" s="8" customFormat="1" ht="12.75">
      <c r="A64" s="54" t="s">
        <v>89</v>
      </c>
      <c r="B64" s="39" t="s">
        <v>90</v>
      </c>
      <c r="C64" s="65"/>
      <c r="D64" s="65">
        <v>288</v>
      </c>
      <c r="E64" s="65">
        <v>200.5</v>
      </c>
      <c r="F64" s="65">
        <v>200.5</v>
      </c>
      <c r="G64" s="65">
        <v>2.41</v>
      </c>
    </row>
    <row r="65" spans="1:7" s="8" customFormat="1" ht="12.75">
      <c r="A65" s="52" t="s">
        <v>246</v>
      </c>
      <c r="B65" s="38" t="s">
        <v>230</v>
      </c>
      <c r="C65" s="63">
        <f>+C66</f>
        <v>0</v>
      </c>
      <c r="D65" s="63">
        <f aca="true" t="shared" si="0" ref="D65:G66">+D66</f>
        <v>0</v>
      </c>
      <c r="E65" s="63">
        <f t="shared" si="0"/>
        <v>0</v>
      </c>
      <c r="F65" s="63">
        <f t="shared" si="0"/>
        <v>0</v>
      </c>
      <c r="G65" s="63">
        <f t="shared" si="0"/>
        <v>0</v>
      </c>
    </row>
    <row r="66" spans="1:7" s="8" customFormat="1" ht="12.75">
      <c r="A66" s="57" t="s">
        <v>247</v>
      </c>
      <c r="B66" s="38" t="s">
        <v>235</v>
      </c>
      <c r="C66" s="63">
        <f>+C67</f>
        <v>0</v>
      </c>
      <c r="D66" s="63">
        <f t="shared" si="0"/>
        <v>0</v>
      </c>
      <c r="E66" s="63">
        <f t="shared" si="0"/>
        <v>0</v>
      </c>
      <c r="F66" s="63">
        <f t="shared" si="0"/>
        <v>0</v>
      </c>
      <c r="G66" s="63">
        <f t="shared" si="0"/>
        <v>0</v>
      </c>
    </row>
    <row r="67" spans="1:7" s="8" customFormat="1" ht="12.75">
      <c r="A67" s="57" t="s">
        <v>248</v>
      </c>
      <c r="B67" s="39" t="s">
        <v>236</v>
      </c>
      <c r="C67" s="65"/>
      <c r="D67" s="65"/>
      <c r="E67" s="65"/>
      <c r="F67" s="65"/>
      <c r="G67" s="65"/>
    </row>
    <row r="68" spans="1:7" s="8" customFormat="1" ht="12.75">
      <c r="A68" s="52" t="s">
        <v>91</v>
      </c>
      <c r="B68" s="38" t="s">
        <v>14</v>
      </c>
      <c r="C68" s="64">
        <f>+C69</f>
        <v>0</v>
      </c>
      <c r="D68" s="64">
        <f>+D69</f>
        <v>0</v>
      </c>
      <c r="E68" s="64">
        <f>+E69</f>
        <v>0</v>
      </c>
      <c r="F68" s="64">
        <f>+F69</f>
        <v>0</v>
      </c>
      <c r="G68" s="64">
        <f>+G69</f>
        <v>0</v>
      </c>
    </row>
    <row r="69" spans="1:7" s="8" customFormat="1" ht="12.75">
      <c r="A69" s="52" t="s">
        <v>92</v>
      </c>
      <c r="B69" s="38" t="s">
        <v>232</v>
      </c>
      <c r="C69" s="64">
        <f>+C70+C75</f>
        <v>0</v>
      </c>
      <c r="D69" s="64">
        <f>+D70+D75</f>
        <v>0</v>
      </c>
      <c r="E69" s="64">
        <f>+E70+E75</f>
        <v>0</v>
      </c>
      <c r="F69" s="64">
        <f>+F70+F75</f>
        <v>0</v>
      </c>
      <c r="G69" s="64">
        <f>+G70+G75</f>
        <v>0</v>
      </c>
    </row>
    <row r="70" spans="1:7" s="8" customFormat="1" ht="12.75">
      <c r="A70" s="52" t="s">
        <v>93</v>
      </c>
      <c r="B70" s="38" t="s">
        <v>237</v>
      </c>
      <c r="C70" s="64">
        <f>+C72+C74+C73+C71</f>
        <v>0</v>
      </c>
      <c r="D70" s="64">
        <f>+D72+D74+D73+D71</f>
        <v>0</v>
      </c>
      <c r="E70" s="64">
        <f>+E72+E74+E73+E71</f>
        <v>0</v>
      </c>
      <c r="F70" s="64">
        <f>+F72+F74+F73+F71</f>
        <v>0</v>
      </c>
      <c r="G70" s="64">
        <f>+G72+G74+G73+G71</f>
        <v>0</v>
      </c>
    </row>
    <row r="71" spans="1:7" s="8" customFormat="1" ht="12.75">
      <c r="A71" s="52"/>
      <c r="B71" s="125" t="s">
        <v>323</v>
      </c>
      <c r="C71" s="64"/>
      <c r="D71" s="64"/>
      <c r="E71" s="64"/>
      <c r="F71" s="64"/>
      <c r="G71" s="64"/>
    </row>
    <row r="72" spans="1:7" s="8" customFormat="1" ht="12.75">
      <c r="A72" s="54" t="s">
        <v>94</v>
      </c>
      <c r="B72" s="39" t="s">
        <v>95</v>
      </c>
      <c r="C72" s="65"/>
      <c r="D72" s="65"/>
      <c r="E72" s="65"/>
      <c r="F72" s="65"/>
      <c r="G72" s="65"/>
    </row>
    <row r="73" spans="1:7" s="8" customFormat="1" ht="12.75">
      <c r="A73" s="54" t="s">
        <v>265</v>
      </c>
      <c r="B73" s="92" t="s">
        <v>266</v>
      </c>
      <c r="C73" s="65"/>
      <c r="D73" s="65"/>
      <c r="E73" s="65"/>
      <c r="F73" s="65"/>
      <c r="G73" s="65"/>
    </row>
    <row r="74" spans="1:7" s="8" customFormat="1" ht="12.75">
      <c r="A74" s="54" t="s">
        <v>96</v>
      </c>
      <c r="B74" s="39" t="s">
        <v>97</v>
      </c>
      <c r="C74" s="65"/>
      <c r="D74" s="65"/>
      <c r="E74" s="65"/>
      <c r="F74" s="65"/>
      <c r="G74" s="65"/>
    </row>
    <row r="75" spans="1:7" s="124" customFormat="1" ht="12.75">
      <c r="A75" s="122"/>
      <c r="B75" s="92" t="s">
        <v>324</v>
      </c>
      <c r="C75" s="123"/>
      <c r="D75" s="123"/>
      <c r="E75" s="123"/>
      <c r="F75" s="123"/>
      <c r="G75" s="123"/>
    </row>
    <row r="76" spans="1:7" s="8" customFormat="1" ht="12.75">
      <c r="A76" s="54" t="s">
        <v>23</v>
      </c>
      <c r="B76" s="38" t="s">
        <v>98</v>
      </c>
      <c r="C76" s="65"/>
      <c r="D76" s="65"/>
      <c r="E76" s="65"/>
      <c r="F76" s="65"/>
      <c r="G76" s="65"/>
    </row>
    <row r="77" spans="1:7" s="8" customFormat="1" ht="12.75">
      <c r="A77" s="54" t="s">
        <v>99</v>
      </c>
      <c r="B77" s="38" t="s">
        <v>359</v>
      </c>
      <c r="C77" s="128">
        <f>+C40-C79+C21+C68+C151</f>
        <v>0</v>
      </c>
      <c r="D77" s="128">
        <f>+D40-D79+D21+D68+D151</f>
        <v>3317.2799999999997</v>
      </c>
      <c r="E77" s="128">
        <f>+E40-E79+E21+E68+E151</f>
        <v>1765.9</v>
      </c>
      <c r="F77" s="128">
        <f>+F40-F79+F21+F68+F151</f>
        <v>1687.83</v>
      </c>
      <c r="G77" s="128">
        <f>+G40-G79+G21+G68+G151</f>
        <v>259.51</v>
      </c>
    </row>
    <row r="78" spans="1:7" s="8" customFormat="1" ht="12.75">
      <c r="A78" s="54"/>
      <c r="B78" s="141" t="s">
        <v>123</v>
      </c>
      <c r="C78" s="63"/>
      <c r="D78" s="63"/>
      <c r="E78" s="63"/>
      <c r="F78" s="63">
        <v>-0.01</v>
      </c>
      <c r="G78" s="63">
        <v>0</v>
      </c>
    </row>
    <row r="79" spans="1:7" s="83" customFormat="1" ht="15">
      <c r="A79" s="80"/>
      <c r="B79" s="81" t="s">
        <v>63</v>
      </c>
      <c r="C79" s="82">
        <f>+C80+C110+C131+C135+C146+C148</f>
        <v>247300.92</v>
      </c>
      <c r="D79" s="82">
        <f>+D80+D110+D131+D135+D146+D148</f>
        <v>247955.92</v>
      </c>
      <c r="E79" s="82">
        <f>+E80+E110+E131+E135+E146+E148</f>
        <v>153401.19999999998</v>
      </c>
      <c r="F79" s="82">
        <f>+F80+F110+F131+F135+F146+F148</f>
        <v>153373.74</v>
      </c>
      <c r="G79" s="82">
        <f>+G80+G110+G131+G135+G146+G148</f>
        <v>25071.22</v>
      </c>
    </row>
    <row r="80" spans="1:7" s="8" customFormat="1" ht="25.5">
      <c r="A80" s="52" t="s">
        <v>100</v>
      </c>
      <c r="B80" s="38" t="s">
        <v>101</v>
      </c>
      <c r="C80" s="64">
        <f>+C81+C86+C96+C106+C108</f>
        <v>98873</v>
      </c>
      <c r="D80" s="64">
        <f>+D81+D86+D96+D106+D108</f>
        <v>98589</v>
      </c>
      <c r="E80" s="64">
        <f>+E81+E86+E96+E106+E108</f>
        <v>66148.06</v>
      </c>
      <c r="F80" s="64">
        <f>+F81+F86+F96+F106+F108</f>
        <v>66147.76</v>
      </c>
      <c r="G80" s="64">
        <f>+G81+G86+G96+G106+G108</f>
        <v>10047.869999999999</v>
      </c>
    </row>
    <row r="81" spans="1:7" s="8" customFormat="1" ht="12.75">
      <c r="A81" s="54" t="s">
        <v>102</v>
      </c>
      <c r="B81" s="72" t="s">
        <v>238</v>
      </c>
      <c r="C81" s="128">
        <f>+C82+C83+C84</f>
        <v>68210</v>
      </c>
      <c r="D81" s="128">
        <f>+D82+D83+D84</f>
        <v>74972</v>
      </c>
      <c r="E81" s="128">
        <f>+E82+E83+E84</f>
        <v>47382.06</v>
      </c>
      <c r="F81" s="128">
        <f>+F82+F83+F84</f>
        <v>47382.06</v>
      </c>
      <c r="G81" s="128">
        <f>+G82+G83+G84</f>
        <v>6854.19</v>
      </c>
    </row>
    <row r="82" spans="1:7" s="8" customFormat="1" ht="12.75">
      <c r="A82" s="54"/>
      <c r="B82" s="92" t="s">
        <v>279</v>
      </c>
      <c r="C82" s="65">
        <v>66091</v>
      </c>
      <c r="D82" s="65">
        <v>72475</v>
      </c>
      <c r="E82" s="65">
        <v>45946.17</v>
      </c>
      <c r="F82" s="65">
        <v>45946.17</v>
      </c>
      <c r="G82" s="65">
        <v>6678.45</v>
      </c>
    </row>
    <row r="83" spans="1:7" s="8" customFormat="1" ht="12.75">
      <c r="A83" s="54"/>
      <c r="B83" s="92" t="s">
        <v>296</v>
      </c>
      <c r="C83" s="65">
        <v>3</v>
      </c>
      <c r="D83" s="65">
        <v>3</v>
      </c>
      <c r="E83" s="65">
        <v>2.07</v>
      </c>
      <c r="F83" s="65">
        <v>2.07</v>
      </c>
      <c r="G83" s="65">
        <v>0</v>
      </c>
    </row>
    <row r="84" spans="1:7" s="8" customFormat="1" ht="38.25">
      <c r="A84" s="54"/>
      <c r="B84" s="92" t="s">
        <v>297</v>
      </c>
      <c r="C84" s="65">
        <v>2116</v>
      </c>
      <c r="D84" s="65">
        <v>2494</v>
      </c>
      <c r="E84" s="65">
        <v>1433.82</v>
      </c>
      <c r="F84" s="65">
        <v>1433.82</v>
      </c>
      <c r="G84" s="65">
        <v>175.74</v>
      </c>
    </row>
    <row r="85" spans="1:7" s="8" customFormat="1" ht="12.75">
      <c r="A85" s="54"/>
      <c r="B85" s="141" t="s">
        <v>123</v>
      </c>
      <c r="C85" s="65"/>
      <c r="D85" s="65"/>
      <c r="E85" s="65"/>
      <c r="F85" s="65">
        <v>-50.73</v>
      </c>
      <c r="G85" s="65">
        <v>-1.47</v>
      </c>
    </row>
    <row r="86" spans="1:7" s="8" customFormat="1" ht="25.5">
      <c r="A86" s="54" t="s">
        <v>103</v>
      </c>
      <c r="B86" s="38" t="s">
        <v>330</v>
      </c>
      <c r="C86" s="123">
        <f>C87+C88+C89+C90+C91+C92+C93+C94</f>
        <v>27491</v>
      </c>
      <c r="D86" s="123">
        <f>D87+D88+D89+D90+D91+D92+D93+D94</f>
        <v>20685</v>
      </c>
      <c r="E86" s="123">
        <f>E87+E88+E89+E90+E91+E92+E93+E94</f>
        <v>17195</v>
      </c>
      <c r="F86" s="123">
        <f>F87+F88+F89+F90+F91+F92+F93+F94</f>
        <v>17195</v>
      </c>
      <c r="G86" s="123">
        <f>G87+G88+G89+G90+G91+G92+G93+G94</f>
        <v>2865</v>
      </c>
    </row>
    <row r="87" spans="1:7" s="8" customFormat="1" ht="12.75">
      <c r="A87" s="54"/>
      <c r="B87" s="142" t="s">
        <v>331</v>
      </c>
      <c r="C87" s="65">
        <v>539</v>
      </c>
      <c r="D87" s="65">
        <v>305</v>
      </c>
      <c r="E87" s="65">
        <v>248</v>
      </c>
      <c r="F87" s="65">
        <v>248</v>
      </c>
      <c r="G87" s="65">
        <v>21</v>
      </c>
    </row>
    <row r="88" spans="1:7" s="8" customFormat="1" ht="12.75">
      <c r="A88" s="54"/>
      <c r="B88" s="142" t="s">
        <v>332</v>
      </c>
      <c r="C88" s="65"/>
      <c r="D88" s="65"/>
      <c r="E88" s="65"/>
      <c r="F88" s="65"/>
      <c r="G88" s="65"/>
    </row>
    <row r="89" spans="1:7" s="8" customFormat="1" ht="12.75">
      <c r="A89" s="54"/>
      <c r="B89" s="142" t="s">
        <v>333</v>
      </c>
      <c r="C89" s="65">
        <v>436</v>
      </c>
      <c r="D89" s="65">
        <v>72</v>
      </c>
      <c r="E89" s="65">
        <v>42</v>
      </c>
      <c r="F89" s="65">
        <v>42</v>
      </c>
      <c r="G89" s="65">
        <v>24</v>
      </c>
    </row>
    <row r="90" spans="1:7" s="8" customFormat="1" ht="12.75">
      <c r="A90" s="54"/>
      <c r="B90" s="142" t="s">
        <v>334</v>
      </c>
      <c r="C90" s="65">
        <v>4559</v>
      </c>
      <c r="D90" s="65">
        <v>3022</v>
      </c>
      <c r="E90" s="65">
        <v>2526</v>
      </c>
      <c r="F90" s="65">
        <v>2526</v>
      </c>
      <c r="G90" s="65">
        <v>423</v>
      </c>
    </row>
    <row r="91" spans="1:7" s="8" customFormat="1" ht="12.75">
      <c r="A91" s="54"/>
      <c r="B91" s="143" t="s">
        <v>335</v>
      </c>
      <c r="C91" s="65">
        <v>37</v>
      </c>
      <c r="D91" s="65">
        <v>10</v>
      </c>
      <c r="E91" s="65">
        <v>10</v>
      </c>
      <c r="F91" s="65">
        <v>10</v>
      </c>
      <c r="G91" s="65">
        <v>2</v>
      </c>
    </row>
    <row r="92" spans="1:7" s="8" customFormat="1" ht="24">
      <c r="A92" s="54"/>
      <c r="B92" s="142" t="s">
        <v>336</v>
      </c>
      <c r="C92" s="65">
        <v>893</v>
      </c>
      <c r="D92" s="65">
        <v>595</v>
      </c>
      <c r="E92" s="65">
        <v>466</v>
      </c>
      <c r="F92" s="65">
        <v>466</v>
      </c>
      <c r="G92" s="65">
        <v>60</v>
      </c>
    </row>
    <row r="93" spans="1:7" s="8" customFormat="1" ht="12.75">
      <c r="A93" s="54"/>
      <c r="B93" s="144" t="s">
        <v>337</v>
      </c>
      <c r="C93" s="65">
        <v>21027</v>
      </c>
      <c r="D93" s="65">
        <v>16681</v>
      </c>
      <c r="E93" s="65">
        <v>13903</v>
      </c>
      <c r="F93" s="65">
        <v>13903</v>
      </c>
      <c r="G93" s="65">
        <v>2335</v>
      </c>
    </row>
    <row r="94" spans="1:7" s="8" customFormat="1" ht="12.75">
      <c r="A94" s="54"/>
      <c r="B94" s="144" t="s">
        <v>338</v>
      </c>
      <c r="C94" s="65"/>
      <c r="D94" s="65"/>
      <c r="E94" s="65"/>
      <c r="F94" s="65"/>
      <c r="G94" s="65"/>
    </row>
    <row r="95" spans="1:7" s="8" customFormat="1" ht="12.75">
      <c r="A95" s="54"/>
      <c r="B95" s="141" t="s">
        <v>123</v>
      </c>
      <c r="C95" s="65"/>
      <c r="D95" s="65"/>
      <c r="E95" s="65"/>
      <c r="F95" s="65"/>
      <c r="G95" s="65"/>
    </row>
    <row r="96" spans="1:7" s="8" customFormat="1" ht="25.5">
      <c r="A96" s="54" t="s">
        <v>104</v>
      </c>
      <c r="B96" s="38" t="s">
        <v>340</v>
      </c>
      <c r="C96" s="123">
        <f>C97+C98+C99+C100+C101+C102+C103+C104</f>
        <v>903</v>
      </c>
      <c r="D96" s="123">
        <f>D97+D98+D99+D100+D101+D102+D103+D104</f>
        <v>606</v>
      </c>
      <c r="E96" s="123">
        <f>E97+E98+E99+E100+E101+E102+E103+E104</f>
        <v>553</v>
      </c>
      <c r="F96" s="123">
        <f>F97+F98+F99+F100+F101+F102+F103+F104</f>
        <v>552.7</v>
      </c>
      <c r="G96" s="123">
        <f>G97+G98+G99+G100+G101+G102+G103+G104</f>
        <v>115.87</v>
      </c>
    </row>
    <row r="97" spans="1:7" s="8" customFormat="1" ht="12.75">
      <c r="A97" s="54"/>
      <c r="B97" s="142" t="s">
        <v>334</v>
      </c>
      <c r="C97" s="65">
        <v>714</v>
      </c>
      <c r="D97" s="65">
        <v>455</v>
      </c>
      <c r="E97" s="65">
        <v>402</v>
      </c>
      <c r="F97" s="65">
        <v>402</v>
      </c>
      <c r="G97" s="65">
        <v>71</v>
      </c>
    </row>
    <row r="98" spans="1:7" s="8" customFormat="1" ht="25.5">
      <c r="A98" s="54"/>
      <c r="B98" s="145" t="s">
        <v>341</v>
      </c>
      <c r="C98" s="65">
        <v>5</v>
      </c>
      <c r="D98" s="65">
        <v>10</v>
      </c>
      <c r="E98" s="65">
        <v>10</v>
      </c>
      <c r="F98" s="65">
        <v>9.83</v>
      </c>
      <c r="G98" s="65">
        <v>0</v>
      </c>
    </row>
    <row r="99" spans="1:7" s="8" customFormat="1" ht="12.75">
      <c r="A99" s="54"/>
      <c r="B99" s="146" t="s">
        <v>342</v>
      </c>
      <c r="C99" s="65">
        <v>184</v>
      </c>
      <c r="D99" s="65">
        <v>141</v>
      </c>
      <c r="E99" s="65">
        <v>141</v>
      </c>
      <c r="F99" s="65">
        <v>140.87</v>
      </c>
      <c r="G99" s="65">
        <v>44.87</v>
      </c>
    </row>
    <row r="100" spans="1:7" s="8" customFormat="1" ht="24">
      <c r="A100" s="54"/>
      <c r="B100" s="146" t="s">
        <v>343</v>
      </c>
      <c r="C100" s="65"/>
      <c r="D100" s="65"/>
      <c r="E100" s="65"/>
      <c r="F100" s="65"/>
      <c r="G100" s="65"/>
    </row>
    <row r="101" spans="1:7" s="8" customFormat="1" ht="12.75">
      <c r="A101" s="54"/>
      <c r="B101" s="146" t="s">
        <v>344</v>
      </c>
      <c r="C101" s="65"/>
      <c r="D101" s="65"/>
      <c r="E101" s="65"/>
      <c r="F101" s="65"/>
      <c r="G101" s="65"/>
    </row>
    <row r="102" spans="1:7" s="8" customFormat="1" ht="12.75">
      <c r="A102" s="54"/>
      <c r="B102" s="142" t="s">
        <v>331</v>
      </c>
      <c r="C102" s="65"/>
      <c r="D102" s="65"/>
      <c r="E102" s="65"/>
      <c r="F102" s="65"/>
      <c r="G102" s="65"/>
    </row>
    <row r="103" spans="1:7" s="8" customFormat="1" ht="12.75">
      <c r="A103" s="54"/>
      <c r="B103" s="146" t="s">
        <v>345</v>
      </c>
      <c r="C103" s="65"/>
      <c r="D103" s="65"/>
      <c r="E103" s="65"/>
      <c r="F103" s="65"/>
      <c r="G103" s="65"/>
    </row>
    <row r="104" spans="1:7" s="8" customFormat="1" ht="12.75">
      <c r="A104" s="54"/>
      <c r="B104" s="147" t="s">
        <v>346</v>
      </c>
      <c r="C104" s="65"/>
      <c r="D104" s="65"/>
      <c r="E104" s="65"/>
      <c r="F104" s="65"/>
      <c r="G104" s="65"/>
    </row>
    <row r="105" spans="1:7" s="8" customFormat="1" ht="12.75">
      <c r="A105" s="54"/>
      <c r="B105" s="141" t="s">
        <v>123</v>
      </c>
      <c r="C105" s="65"/>
      <c r="D105" s="65"/>
      <c r="E105" s="65"/>
      <c r="F105" s="65"/>
      <c r="G105" s="65"/>
    </row>
    <row r="106" spans="1:7" s="8" customFormat="1" ht="12.75">
      <c r="A106" s="54" t="s">
        <v>105</v>
      </c>
      <c r="B106" s="129" t="s">
        <v>353</v>
      </c>
      <c r="C106" s="128">
        <v>400</v>
      </c>
      <c r="D106" s="128">
        <v>396</v>
      </c>
      <c r="E106" s="128">
        <v>101</v>
      </c>
      <c r="F106" s="128">
        <v>101</v>
      </c>
      <c r="G106" s="128">
        <v>36.81</v>
      </c>
    </row>
    <row r="107" spans="1:7" s="8" customFormat="1" ht="12.75">
      <c r="A107" s="54"/>
      <c r="B107" s="141" t="s">
        <v>123</v>
      </c>
      <c r="C107" s="63"/>
      <c r="D107" s="63"/>
      <c r="E107" s="63"/>
      <c r="F107" s="63"/>
      <c r="G107" s="63">
        <v>0</v>
      </c>
    </row>
    <row r="108" spans="1:7" s="8" customFormat="1" ht="12.75">
      <c r="A108" s="54" t="s">
        <v>106</v>
      </c>
      <c r="B108" s="39" t="s">
        <v>354</v>
      </c>
      <c r="C108" s="123">
        <v>1869</v>
      </c>
      <c r="D108" s="123">
        <v>1930</v>
      </c>
      <c r="E108" s="123">
        <v>917</v>
      </c>
      <c r="F108" s="123">
        <v>917</v>
      </c>
      <c r="G108" s="123">
        <v>176</v>
      </c>
    </row>
    <row r="109" spans="1:7" s="8" customFormat="1" ht="12.75">
      <c r="A109" s="54"/>
      <c r="B109" s="141" t="s">
        <v>123</v>
      </c>
      <c r="C109" s="65"/>
      <c r="D109" s="65"/>
      <c r="E109" s="65"/>
      <c r="F109" s="65">
        <v>-0.96</v>
      </c>
      <c r="G109" s="65">
        <v>0</v>
      </c>
    </row>
    <row r="110" spans="1:7" s="8" customFormat="1" ht="12.75">
      <c r="A110" s="52" t="s">
        <v>107</v>
      </c>
      <c r="B110" s="38" t="s">
        <v>108</v>
      </c>
      <c r="C110" s="64">
        <f>+C111+C115+C117+C121+C127</f>
        <v>29546</v>
      </c>
      <c r="D110" s="64">
        <f>+D111+D115+D117+D121+D127</f>
        <v>29207</v>
      </c>
      <c r="E110" s="64">
        <f>+E111+E115+E117+E121+E127</f>
        <v>13757.6</v>
      </c>
      <c r="F110" s="64">
        <f>+F111+F115+F117+F121+F127</f>
        <v>13734.710000000001</v>
      </c>
      <c r="G110" s="64">
        <f>+G111+G115+G117+G121+G127</f>
        <v>2296.6000000000004</v>
      </c>
    </row>
    <row r="111" spans="1:7" s="73" customFormat="1" ht="12.75">
      <c r="A111" s="71" t="s">
        <v>109</v>
      </c>
      <c r="B111" s="72" t="s">
        <v>241</v>
      </c>
      <c r="C111" s="130">
        <f>+C112+C113</f>
        <v>19498</v>
      </c>
      <c r="D111" s="130">
        <f>+D112+D113</f>
        <v>19385</v>
      </c>
      <c r="E111" s="130">
        <f>+E112+E113</f>
        <v>9581.56</v>
      </c>
      <c r="F111" s="130">
        <f>+F112+F113</f>
        <v>9558.67</v>
      </c>
      <c r="G111" s="130">
        <f>+G112+G113</f>
        <v>1531.3500000000001</v>
      </c>
    </row>
    <row r="112" spans="1:7" s="8" customFormat="1" ht="12.75">
      <c r="A112" s="54"/>
      <c r="B112" s="55" t="s">
        <v>110</v>
      </c>
      <c r="C112" s="65">
        <v>19417</v>
      </c>
      <c r="D112" s="65">
        <v>19304</v>
      </c>
      <c r="E112" s="65">
        <v>9500.56</v>
      </c>
      <c r="F112" s="65">
        <v>9477.68</v>
      </c>
      <c r="G112" s="65">
        <v>1517.44</v>
      </c>
    </row>
    <row r="113" spans="1:7" s="8" customFormat="1" ht="12.75">
      <c r="A113" s="54"/>
      <c r="B113" s="55" t="s">
        <v>111</v>
      </c>
      <c r="C113" s="65">
        <v>81</v>
      </c>
      <c r="D113" s="65">
        <v>81</v>
      </c>
      <c r="E113" s="65">
        <v>81</v>
      </c>
      <c r="F113" s="65">
        <v>80.99</v>
      </c>
      <c r="G113" s="65">
        <v>13.91</v>
      </c>
    </row>
    <row r="114" spans="1:7" s="8" customFormat="1" ht="12.75">
      <c r="A114" s="54"/>
      <c r="B114" s="141" t="s">
        <v>123</v>
      </c>
      <c r="C114" s="65"/>
      <c r="D114" s="65"/>
      <c r="E114" s="65"/>
      <c r="F114" s="65">
        <v>-4.11</v>
      </c>
      <c r="G114" s="65">
        <v>-0.32</v>
      </c>
    </row>
    <row r="115" spans="1:7" s="8" customFormat="1" ht="12.75">
      <c r="A115" s="54" t="s">
        <v>112</v>
      </c>
      <c r="B115" s="41" t="s">
        <v>355</v>
      </c>
      <c r="C115" s="123">
        <v>5591</v>
      </c>
      <c r="D115" s="123">
        <v>5474</v>
      </c>
      <c r="E115" s="123">
        <v>2602</v>
      </c>
      <c r="F115" s="123">
        <v>2602</v>
      </c>
      <c r="G115" s="123">
        <v>447</v>
      </c>
    </row>
    <row r="116" spans="1:7" s="8" customFormat="1" ht="12.75">
      <c r="A116" s="54"/>
      <c r="B116" s="141" t="s">
        <v>123</v>
      </c>
      <c r="C116" s="65"/>
      <c r="D116" s="65"/>
      <c r="E116" s="65"/>
      <c r="F116" s="65">
        <v>-14.1</v>
      </c>
      <c r="G116" s="65">
        <v>0</v>
      </c>
    </row>
    <row r="117" spans="1:7" s="73" customFormat="1" ht="12.75">
      <c r="A117" s="71" t="s">
        <v>113</v>
      </c>
      <c r="B117" s="74" t="s">
        <v>242</v>
      </c>
      <c r="C117" s="131">
        <f>+C118+C119</f>
        <v>465</v>
      </c>
      <c r="D117" s="131">
        <f>+D118+D119</f>
        <v>399</v>
      </c>
      <c r="E117" s="131">
        <f>+E118+E119</f>
        <v>0</v>
      </c>
      <c r="F117" s="131">
        <f>+F118+F119</f>
        <v>0</v>
      </c>
      <c r="G117" s="131">
        <f>+G118+G119</f>
        <v>0</v>
      </c>
    </row>
    <row r="118" spans="1:7" s="8" customFormat="1" ht="12.75">
      <c r="A118" s="54"/>
      <c r="B118" s="55" t="s">
        <v>110</v>
      </c>
      <c r="C118" s="65">
        <v>465</v>
      </c>
      <c r="D118" s="65">
        <v>399</v>
      </c>
      <c r="E118" s="65">
        <v>0</v>
      </c>
      <c r="F118" s="65">
        <v>0</v>
      </c>
      <c r="G118" s="65">
        <v>0</v>
      </c>
    </row>
    <row r="119" spans="1:7" s="8" customFormat="1" ht="25.5">
      <c r="A119" s="54"/>
      <c r="B119" s="55" t="s">
        <v>245</v>
      </c>
      <c r="C119" s="65"/>
      <c r="D119" s="65"/>
      <c r="E119" s="65"/>
      <c r="F119" s="65"/>
      <c r="G119" s="65"/>
    </row>
    <row r="120" spans="1:7" s="8" customFormat="1" ht="12.75">
      <c r="A120" s="54"/>
      <c r="B120" s="141" t="s">
        <v>123</v>
      </c>
      <c r="C120" s="65"/>
      <c r="D120" s="65"/>
      <c r="E120" s="65"/>
      <c r="F120" s="65"/>
      <c r="G120" s="65"/>
    </row>
    <row r="121" spans="1:7" s="73" customFormat="1" ht="12.75">
      <c r="A121" s="71" t="s">
        <v>114</v>
      </c>
      <c r="B121" s="74" t="s">
        <v>243</v>
      </c>
      <c r="C121" s="130">
        <f>+C122+C124+C125</f>
        <v>2276</v>
      </c>
      <c r="D121" s="130">
        <f>+D122+D124+D125</f>
        <v>2427</v>
      </c>
      <c r="E121" s="130">
        <f>+E122+E124+E125</f>
        <v>1068</v>
      </c>
      <c r="F121" s="130">
        <f>+F122+F124+F125</f>
        <v>1068</v>
      </c>
      <c r="G121" s="130">
        <f>+G122+G124+G125</f>
        <v>195.04</v>
      </c>
    </row>
    <row r="122" spans="1:7" s="8" customFormat="1" ht="12.75">
      <c r="A122" s="54"/>
      <c r="B122" s="92" t="s">
        <v>328</v>
      </c>
      <c r="C122" s="65">
        <v>2275</v>
      </c>
      <c r="D122" s="65">
        <v>2427</v>
      </c>
      <c r="E122" s="65">
        <v>1068</v>
      </c>
      <c r="F122" s="65">
        <v>1068</v>
      </c>
      <c r="G122" s="65">
        <v>195.04</v>
      </c>
    </row>
    <row r="123" spans="1:7" s="8" customFormat="1" ht="12.75">
      <c r="A123" s="54"/>
      <c r="B123" s="92" t="s">
        <v>326</v>
      </c>
      <c r="C123" s="65">
        <v>8</v>
      </c>
      <c r="D123" s="65">
        <v>8</v>
      </c>
      <c r="E123" s="65">
        <v>8</v>
      </c>
      <c r="F123" s="65">
        <v>8</v>
      </c>
      <c r="G123" s="65">
        <v>0</v>
      </c>
    </row>
    <row r="124" spans="1:7" s="8" customFormat="1" ht="25.5">
      <c r="A124" s="54"/>
      <c r="B124" s="92" t="s">
        <v>325</v>
      </c>
      <c r="C124" s="65"/>
      <c r="D124" s="65"/>
      <c r="E124" s="65"/>
      <c r="F124" s="65"/>
      <c r="G124" s="65"/>
    </row>
    <row r="125" spans="1:7" s="8" customFormat="1" ht="25.5">
      <c r="A125" s="54"/>
      <c r="B125" s="92" t="s">
        <v>327</v>
      </c>
      <c r="C125" s="65">
        <v>1</v>
      </c>
      <c r="D125" s="65">
        <v>0</v>
      </c>
      <c r="E125" s="65"/>
      <c r="F125" s="65"/>
      <c r="G125" s="65"/>
    </row>
    <row r="126" spans="1:7" s="8" customFormat="1" ht="12.75">
      <c r="A126" s="54"/>
      <c r="B126" s="141" t="s">
        <v>123</v>
      </c>
      <c r="C126" s="65"/>
      <c r="D126" s="65"/>
      <c r="E126" s="65"/>
      <c r="F126" s="65">
        <v>-40.7</v>
      </c>
      <c r="G126" s="65">
        <v>-6.11</v>
      </c>
    </row>
    <row r="127" spans="1:7" s="73" customFormat="1" ht="25.5">
      <c r="A127" s="71" t="s">
        <v>115</v>
      </c>
      <c r="B127" s="74" t="s">
        <v>244</v>
      </c>
      <c r="C127" s="131">
        <f>+C128+C129</f>
        <v>1716</v>
      </c>
      <c r="D127" s="131">
        <f>+D128+D129</f>
        <v>1522</v>
      </c>
      <c r="E127" s="131">
        <f>+E128+E129</f>
        <v>506.04</v>
      </c>
      <c r="F127" s="131">
        <f>+F128+F129</f>
        <v>506.04</v>
      </c>
      <c r="G127" s="131">
        <f>+G128+G129</f>
        <v>123.21</v>
      </c>
    </row>
    <row r="128" spans="1:7" s="73" customFormat="1" ht="12.75">
      <c r="A128" s="71"/>
      <c r="B128" s="55" t="s">
        <v>110</v>
      </c>
      <c r="C128" s="75">
        <v>1716</v>
      </c>
      <c r="D128" s="75">
        <v>1522</v>
      </c>
      <c r="E128" s="75">
        <v>506.04</v>
      </c>
      <c r="F128" s="75">
        <v>506.04</v>
      </c>
      <c r="G128" s="75">
        <v>123.21</v>
      </c>
    </row>
    <row r="129" spans="1:7" s="8" customFormat="1" ht="25.5">
      <c r="A129" s="54"/>
      <c r="B129" s="55" t="s">
        <v>245</v>
      </c>
      <c r="C129" s="65"/>
      <c r="D129" s="65"/>
      <c r="E129" s="65"/>
      <c r="F129" s="65"/>
      <c r="G129" s="65"/>
    </row>
    <row r="130" spans="1:7" s="8" customFormat="1" ht="12.75">
      <c r="A130" s="54"/>
      <c r="B130" s="141" t="s">
        <v>123</v>
      </c>
      <c r="C130" s="65"/>
      <c r="D130" s="65"/>
      <c r="E130" s="65"/>
      <c r="F130" s="65"/>
      <c r="G130" s="65"/>
    </row>
    <row r="131" spans="1:7" s="8" customFormat="1" ht="17.25" customHeight="1">
      <c r="A131" s="52" t="s">
        <v>116</v>
      </c>
      <c r="B131" s="38" t="s">
        <v>276</v>
      </c>
      <c r="C131" s="123">
        <f>+C132+C133</f>
        <v>359</v>
      </c>
      <c r="D131" s="123">
        <f>+D132+D133</f>
        <v>316</v>
      </c>
      <c r="E131" s="123">
        <f>+E132+E133</f>
        <v>39.2</v>
      </c>
      <c r="F131" s="123">
        <f>+F132+F133</f>
        <v>39.12</v>
      </c>
      <c r="G131" s="123">
        <f>+G132+G133</f>
        <v>6.19</v>
      </c>
    </row>
    <row r="132" spans="1:7" s="8" customFormat="1" ht="12.75">
      <c r="A132" s="52"/>
      <c r="B132" s="92" t="s">
        <v>277</v>
      </c>
      <c r="C132" s="65"/>
      <c r="D132" s="65"/>
      <c r="E132" s="65"/>
      <c r="F132" s="65"/>
      <c r="G132" s="65"/>
    </row>
    <row r="133" spans="1:7" s="8" customFormat="1" ht="12.75">
      <c r="A133" s="52"/>
      <c r="B133" s="92" t="s">
        <v>278</v>
      </c>
      <c r="C133" s="65">
        <v>359</v>
      </c>
      <c r="D133" s="65">
        <v>316</v>
      </c>
      <c r="E133" s="65">
        <v>39.2</v>
      </c>
      <c r="F133" s="65">
        <v>39.12</v>
      </c>
      <c r="G133" s="65">
        <v>6.19</v>
      </c>
    </row>
    <row r="134" spans="1:7" s="8" customFormat="1" ht="12.75">
      <c r="A134" s="52"/>
      <c r="B134" s="141" t="s">
        <v>123</v>
      </c>
      <c r="C134" s="65"/>
      <c r="D134" s="65"/>
      <c r="E134" s="65"/>
      <c r="F134" s="65">
        <v>-1.04</v>
      </c>
      <c r="G134" s="65">
        <v>0</v>
      </c>
    </row>
    <row r="135" spans="1:7" s="8" customFormat="1" ht="12.75">
      <c r="A135" s="52" t="s">
        <v>117</v>
      </c>
      <c r="B135" s="38" t="s">
        <v>118</v>
      </c>
      <c r="C135" s="64">
        <f>+C136+C144</f>
        <v>116799</v>
      </c>
      <c r="D135" s="64">
        <f>+D136+D144</f>
        <v>118136</v>
      </c>
      <c r="E135" s="64">
        <f>+E136+E144</f>
        <v>72014</v>
      </c>
      <c r="F135" s="64">
        <f>+F136+F144</f>
        <v>72014</v>
      </c>
      <c r="G135" s="64">
        <f>+G136+G144</f>
        <v>11614.38</v>
      </c>
    </row>
    <row r="136" spans="1:7" s="8" customFormat="1" ht="12.75">
      <c r="A136" s="54" t="s">
        <v>119</v>
      </c>
      <c r="B136" s="39" t="s">
        <v>267</v>
      </c>
      <c r="C136" s="123">
        <f>C137+C138</f>
        <v>116799</v>
      </c>
      <c r="D136" s="123">
        <f>D137+D138</f>
        <v>118136</v>
      </c>
      <c r="E136" s="123">
        <f>E137+E138</f>
        <v>72014</v>
      </c>
      <c r="F136" s="123">
        <f>F137+F138</f>
        <v>72014</v>
      </c>
      <c r="G136" s="123">
        <f>G137+G138</f>
        <v>11614.38</v>
      </c>
    </row>
    <row r="137" spans="1:7" s="8" customFormat="1" ht="12.75">
      <c r="A137" s="54"/>
      <c r="B137" s="92" t="s">
        <v>279</v>
      </c>
      <c r="C137" s="65">
        <v>116799</v>
      </c>
      <c r="D137" s="65">
        <v>118136</v>
      </c>
      <c r="E137" s="65">
        <v>72014</v>
      </c>
      <c r="F137" s="65">
        <v>72014</v>
      </c>
      <c r="G137" s="65">
        <v>11614.38</v>
      </c>
    </row>
    <row r="138" spans="1:7" s="8" customFormat="1" ht="25.5">
      <c r="A138" s="54"/>
      <c r="B138" s="126" t="s">
        <v>347</v>
      </c>
      <c r="C138" s="65">
        <f>C139+C140+C141+C142</f>
        <v>0</v>
      </c>
      <c r="D138" s="65">
        <f>D139+D140+D141+D142</f>
        <v>0</v>
      </c>
      <c r="E138" s="65">
        <f>E139+E140+E141+E142</f>
        <v>0</v>
      </c>
      <c r="F138" s="65">
        <f>F139+F140+F141+F142</f>
        <v>0</v>
      </c>
      <c r="G138" s="65">
        <f>G139+G140+G141+G142</f>
        <v>0</v>
      </c>
    </row>
    <row r="139" spans="1:7" s="8" customFormat="1" ht="12.75">
      <c r="A139" s="54"/>
      <c r="B139" s="148" t="s">
        <v>348</v>
      </c>
      <c r="C139" s="65"/>
      <c r="D139" s="65"/>
      <c r="E139" s="65"/>
      <c r="F139" s="65"/>
      <c r="G139" s="65"/>
    </row>
    <row r="140" spans="1:7" s="8" customFormat="1" ht="25.5">
      <c r="A140" s="54"/>
      <c r="B140" s="148" t="s">
        <v>349</v>
      </c>
      <c r="C140" s="65"/>
      <c r="D140" s="65"/>
      <c r="E140" s="65"/>
      <c r="F140" s="65"/>
      <c r="G140" s="65"/>
    </row>
    <row r="141" spans="1:7" s="8" customFormat="1" ht="25.5">
      <c r="A141" s="54"/>
      <c r="B141" s="148" t="s">
        <v>350</v>
      </c>
      <c r="C141" s="65"/>
      <c r="D141" s="65"/>
      <c r="E141" s="65"/>
      <c r="F141" s="65"/>
      <c r="G141" s="65"/>
    </row>
    <row r="142" spans="1:7" s="8" customFormat="1" ht="25.5">
      <c r="A142" s="54"/>
      <c r="B142" s="148" t="s">
        <v>351</v>
      </c>
      <c r="C142" s="65"/>
      <c r="D142" s="65"/>
      <c r="E142" s="65"/>
      <c r="F142" s="65"/>
      <c r="G142" s="65"/>
    </row>
    <row r="143" spans="1:7" s="8" customFormat="1" ht="12.75">
      <c r="A143" s="54"/>
      <c r="B143" s="141" t="s">
        <v>123</v>
      </c>
      <c r="C143" s="65"/>
      <c r="D143" s="65"/>
      <c r="E143" s="65"/>
      <c r="F143" s="65">
        <v>-24.31</v>
      </c>
      <c r="G143" s="65">
        <v>-0.75</v>
      </c>
    </row>
    <row r="144" spans="1:7" s="8" customFormat="1" ht="12.75">
      <c r="A144" s="54" t="s">
        <v>120</v>
      </c>
      <c r="B144" s="39" t="s">
        <v>356</v>
      </c>
      <c r="C144" s="123"/>
      <c r="D144" s="123"/>
      <c r="E144" s="123"/>
      <c r="F144" s="123"/>
      <c r="G144" s="123"/>
    </row>
    <row r="145" spans="1:7" s="8" customFormat="1" ht="12.75">
      <c r="A145" s="54"/>
      <c r="B145" s="141" t="s">
        <v>123</v>
      </c>
      <c r="C145" s="65"/>
      <c r="D145" s="65"/>
      <c r="E145" s="65"/>
      <c r="F145" s="65"/>
      <c r="G145" s="65"/>
    </row>
    <row r="146" spans="1:7" s="8" customFormat="1" ht="12.75">
      <c r="A146" s="52" t="s">
        <v>121</v>
      </c>
      <c r="B146" s="38" t="s">
        <v>357</v>
      </c>
      <c r="C146" s="123">
        <v>286</v>
      </c>
      <c r="D146" s="123">
        <v>270</v>
      </c>
      <c r="E146" s="123">
        <v>129</v>
      </c>
      <c r="F146" s="123">
        <v>124.81</v>
      </c>
      <c r="G146" s="123">
        <v>18.9</v>
      </c>
    </row>
    <row r="147" spans="1:7" s="8" customFormat="1" ht="12.75">
      <c r="A147" s="52"/>
      <c r="B147" s="141" t="s">
        <v>123</v>
      </c>
      <c r="C147" s="65"/>
      <c r="D147" s="65"/>
      <c r="E147" s="65"/>
      <c r="F147" s="65"/>
      <c r="G147" s="65"/>
    </row>
    <row r="148" spans="1:7" s="8" customFormat="1" ht="25.5">
      <c r="A148" s="52" t="s">
        <v>122</v>
      </c>
      <c r="B148" s="38" t="s">
        <v>358</v>
      </c>
      <c r="C148" s="123">
        <v>1437.92</v>
      </c>
      <c r="D148" s="123">
        <v>1437.92</v>
      </c>
      <c r="E148" s="123">
        <v>1313.34</v>
      </c>
      <c r="F148" s="123">
        <v>1313.34</v>
      </c>
      <c r="G148" s="123">
        <v>1087.28</v>
      </c>
    </row>
    <row r="149" spans="1:7" s="8" customFormat="1" ht="12.75">
      <c r="A149" s="52"/>
      <c r="B149" s="141" t="s">
        <v>123</v>
      </c>
      <c r="C149" s="65"/>
      <c r="D149" s="65"/>
      <c r="E149" s="65"/>
      <c r="F149" s="65"/>
      <c r="G149" s="65"/>
    </row>
    <row r="150" spans="1:7" s="8" customFormat="1" ht="25.5">
      <c r="A150" s="56" t="s">
        <v>253</v>
      </c>
      <c r="B150" s="127" t="s">
        <v>352</v>
      </c>
      <c r="C150" s="123">
        <f>C149+C147+C145+C143+C134+C130+C126+C120+C116+C114+C109+C107+C105+C95+C85+C78</f>
        <v>0</v>
      </c>
      <c r="D150" s="123">
        <f>D149+D147+D145+D143+D134+D130+D126+D120+D116+D114+D109+D107+D105+D95+D85+D78</f>
        <v>0</v>
      </c>
      <c r="E150" s="123">
        <f>E149+E147+E145+E143+E134+E130+E126+E120+E116+E114+E109+E107+E105+E95+E85+E78</f>
        <v>0</v>
      </c>
      <c r="F150" s="123">
        <f>F149+F147+F145+F143+F134+F130+F126+F120+F116+F114+F109+F107+F105+F95+F85+F78</f>
        <v>-135.95999999999998</v>
      </c>
      <c r="G150" s="123">
        <f>G149+G147+G145+G143+G134+G130+G126+G120+G116+G114+G109+G107+G105+G95+G85+G78</f>
        <v>-8.65</v>
      </c>
    </row>
    <row r="151" spans="1:7" s="8" customFormat="1" ht="25.5">
      <c r="A151" s="118" t="s">
        <v>290</v>
      </c>
      <c r="B151" s="119" t="s">
        <v>287</v>
      </c>
      <c r="C151" s="65">
        <f>+C152+C153</f>
        <v>0</v>
      </c>
      <c r="D151" s="65">
        <f>+D152+D153</f>
        <v>0</v>
      </c>
      <c r="E151" s="65">
        <f>+E152+E153</f>
        <v>0</v>
      </c>
      <c r="F151" s="65">
        <f>+F152+F153</f>
        <v>0</v>
      </c>
      <c r="G151" s="65">
        <f>+G152+G153</f>
        <v>0</v>
      </c>
    </row>
    <row r="152" spans="1:7" s="8" customFormat="1" ht="12.75">
      <c r="A152" s="56" t="s">
        <v>291</v>
      </c>
      <c r="B152" s="120" t="s">
        <v>288</v>
      </c>
      <c r="C152" s="65"/>
      <c r="D152" s="65"/>
      <c r="E152" s="65"/>
      <c r="F152" s="65"/>
      <c r="G152" s="65"/>
    </row>
    <row r="153" spans="1:7" s="8" customFormat="1" ht="12.75">
      <c r="A153" s="56" t="s">
        <v>292</v>
      </c>
      <c r="B153" s="120" t="s">
        <v>289</v>
      </c>
      <c r="C153" s="65"/>
      <c r="D153" s="65"/>
      <c r="E153" s="65"/>
      <c r="F153" s="65"/>
      <c r="G153" s="65"/>
    </row>
    <row r="154" spans="1:7" s="8" customFormat="1" ht="12.75">
      <c r="A154" s="52">
        <v>68.05</v>
      </c>
      <c r="B154" s="42" t="s">
        <v>239</v>
      </c>
      <c r="C154" s="66">
        <f>+C155</f>
        <v>0</v>
      </c>
      <c r="D154" s="66">
        <f aca="true" t="shared" si="1" ref="D154:G156">+D155</f>
        <v>8592</v>
      </c>
      <c r="E154" s="66">
        <f t="shared" si="1"/>
        <v>5720</v>
      </c>
      <c r="F154" s="66">
        <f t="shared" si="1"/>
        <v>5709.72</v>
      </c>
      <c r="G154" s="66">
        <f t="shared" si="1"/>
        <v>990</v>
      </c>
    </row>
    <row r="155" spans="1:7" s="8" customFormat="1" ht="12.75">
      <c r="A155" s="52" t="s">
        <v>124</v>
      </c>
      <c r="B155" s="42" t="s">
        <v>6</v>
      </c>
      <c r="C155" s="66">
        <f>+C156</f>
        <v>0</v>
      </c>
      <c r="D155" s="66">
        <f t="shared" si="1"/>
        <v>8592</v>
      </c>
      <c r="E155" s="66">
        <f t="shared" si="1"/>
        <v>5720</v>
      </c>
      <c r="F155" s="66">
        <f t="shared" si="1"/>
        <v>5709.72</v>
      </c>
      <c r="G155" s="66">
        <f t="shared" si="1"/>
        <v>990</v>
      </c>
    </row>
    <row r="156" spans="1:7" s="8" customFormat="1" ht="12.75">
      <c r="A156" s="52" t="s">
        <v>125</v>
      </c>
      <c r="B156" s="38" t="s">
        <v>240</v>
      </c>
      <c r="C156" s="66">
        <f>+C157</f>
        <v>0</v>
      </c>
      <c r="D156" s="66">
        <f t="shared" si="1"/>
        <v>8592</v>
      </c>
      <c r="E156" s="66">
        <f t="shared" si="1"/>
        <v>5720</v>
      </c>
      <c r="F156" s="66">
        <f t="shared" si="1"/>
        <v>5709.72</v>
      </c>
      <c r="G156" s="66">
        <f t="shared" si="1"/>
        <v>990</v>
      </c>
    </row>
    <row r="157" spans="1:7" s="8" customFormat="1" ht="12.75">
      <c r="A157" s="54" t="s">
        <v>126</v>
      </c>
      <c r="B157" s="43" t="s">
        <v>11</v>
      </c>
      <c r="C157" s="64">
        <f>C158</f>
        <v>0</v>
      </c>
      <c r="D157" s="64">
        <f>D158</f>
        <v>8592</v>
      </c>
      <c r="E157" s="64">
        <f>E158</f>
        <v>5720</v>
      </c>
      <c r="F157" s="64">
        <f>F158</f>
        <v>5709.72</v>
      </c>
      <c r="G157" s="64">
        <f>G158</f>
        <v>990</v>
      </c>
    </row>
    <row r="158" spans="1:7" s="8" customFormat="1" ht="12.75">
      <c r="A158" s="54" t="s">
        <v>127</v>
      </c>
      <c r="B158" s="43" t="s">
        <v>12</v>
      </c>
      <c r="C158" s="64">
        <f>C160+C161+C162</f>
        <v>0</v>
      </c>
      <c r="D158" s="64">
        <f>D160+D161+D162</f>
        <v>8592</v>
      </c>
      <c r="E158" s="64">
        <f>E160+E161+E162</f>
        <v>5720</v>
      </c>
      <c r="F158" s="64">
        <f>F160+F161+F162</f>
        <v>5709.72</v>
      </c>
      <c r="G158" s="64">
        <f>G160+G161+G162</f>
        <v>990</v>
      </c>
    </row>
    <row r="159" spans="1:7" s="8" customFormat="1" ht="12.75">
      <c r="A159" s="52" t="s">
        <v>128</v>
      </c>
      <c r="B159" s="42" t="s">
        <v>129</v>
      </c>
      <c r="C159" s="64">
        <f>C160</f>
        <v>0</v>
      </c>
      <c r="D159" s="64">
        <f>D160</f>
        <v>4815</v>
      </c>
      <c r="E159" s="64">
        <f>E160</f>
        <v>3205</v>
      </c>
      <c r="F159" s="64">
        <f>F160</f>
        <v>3205</v>
      </c>
      <c r="G159" s="64">
        <f>G160</f>
        <v>546</v>
      </c>
    </row>
    <row r="160" spans="1:7" s="8" customFormat="1" ht="12.75">
      <c r="A160" s="54" t="s">
        <v>130</v>
      </c>
      <c r="B160" s="43" t="s">
        <v>131</v>
      </c>
      <c r="C160" s="65"/>
      <c r="D160" s="65">
        <v>4815</v>
      </c>
      <c r="E160" s="65">
        <v>3205</v>
      </c>
      <c r="F160" s="65">
        <v>3205</v>
      </c>
      <c r="G160" s="65">
        <v>546</v>
      </c>
    </row>
    <row r="161" spans="1:7" s="8" customFormat="1" ht="12.75">
      <c r="A161" s="54" t="s">
        <v>132</v>
      </c>
      <c r="B161" s="43" t="s">
        <v>133</v>
      </c>
      <c r="C161" s="65"/>
      <c r="D161" s="65">
        <v>3777</v>
      </c>
      <c r="E161" s="65">
        <v>2515</v>
      </c>
      <c r="F161" s="65">
        <v>2505</v>
      </c>
      <c r="G161" s="65">
        <v>444</v>
      </c>
    </row>
    <row r="162" spans="1:7" s="8" customFormat="1" ht="25.5">
      <c r="A162" s="56" t="s">
        <v>134</v>
      </c>
      <c r="B162" s="127" t="s">
        <v>135</v>
      </c>
      <c r="C162" s="65"/>
      <c r="D162" s="65"/>
      <c r="E162" s="65"/>
      <c r="F162" s="65">
        <v>-0.28</v>
      </c>
      <c r="G162" s="65">
        <v>0</v>
      </c>
    </row>
    <row r="163" spans="1:7" s="8" customFormat="1" ht="12.75">
      <c r="A163" s="58" t="s">
        <v>252</v>
      </c>
      <c r="B163" s="38" t="s">
        <v>136</v>
      </c>
      <c r="C163" s="64">
        <f>+C164</f>
        <v>0</v>
      </c>
      <c r="D163" s="64">
        <f>+D164</f>
        <v>0</v>
      </c>
      <c r="E163" s="64">
        <f>+E164</f>
        <v>0</v>
      </c>
      <c r="F163" s="64">
        <f>+F164</f>
        <v>0</v>
      </c>
      <c r="G163" s="64">
        <f>+G164</f>
        <v>0</v>
      </c>
    </row>
    <row r="164" spans="1:7" s="8" customFormat="1" ht="12.75">
      <c r="A164" s="57" t="s">
        <v>137</v>
      </c>
      <c r="B164" s="39" t="s">
        <v>138</v>
      </c>
      <c r="C164" s="67"/>
      <c r="D164" s="65"/>
      <c r="E164" s="65"/>
      <c r="F164" s="65"/>
      <c r="G164" s="65"/>
    </row>
    <row r="165" spans="1:7" s="8" customFormat="1" ht="11.25">
      <c r="A165" s="44"/>
      <c r="B165" s="45"/>
      <c r="C165" s="45"/>
      <c r="D165" s="45"/>
      <c r="E165" s="45"/>
      <c r="F165" s="46"/>
      <c r="G165" s="46"/>
    </row>
    <row r="166" spans="1:175" s="13" customFormat="1" ht="14.25">
      <c r="A166" s="164" t="s">
        <v>225</v>
      </c>
      <c r="B166" s="164"/>
      <c r="C166" s="62"/>
      <c r="D166" s="106"/>
      <c r="E166" s="106"/>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5"/>
      <c r="BT166" s="105"/>
      <c r="BU166" s="105"/>
      <c r="BV166" s="100"/>
      <c r="BW166" s="100"/>
      <c r="BX166" s="100"/>
      <c r="BY166" s="100"/>
      <c r="BZ166" s="100"/>
      <c r="CA166" s="100"/>
      <c r="CB166" s="100"/>
      <c r="CC166" s="100"/>
      <c r="CD166" s="100"/>
      <c r="CE166" s="100"/>
      <c r="CF166" s="100"/>
      <c r="CG166" s="100"/>
      <c r="CH166" s="100"/>
      <c r="CI166" s="100"/>
      <c r="CJ166" s="100"/>
      <c r="CK166" s="100"/>
      <c r="CL166" s="100"/>
      <c r="CM166" s="105"/>
      <c r="CN166" s="100"/>
      <c r="CO166" s="100"/>
      <c r="CP166" s="100"/>
      <c r="CQ166" s="100"/>
      <c r="CR166" s="100"/>
      <c r="CS166" s="100"/>
      <c r="CT166" s="100"/>
      <c r="CU166" s="100"/>
      <c r="CV166" s="100"/>
      <c r="CW166" s="100"/>
      <c r="CX166" s="100"/>
      <c r="CY166" s="100"/>
      <c r="CZ166" s="100"/>
      <c r="DA166" s="100"/>
      <c r="DB166" s="100"/>
      <c r="DC166" s="100"/>
      <c r="DD166" s="100"/>
      <c r="DE166" s="100"/>
      <c r="DF166" s="100"/>
      <c r="DG166" s="100"/>
      <c r="DH166" s="100"/>
      <c r="DI166" s="100"/>
      <c r="DJ166" s="100"/>
      <c r="DK166" s="100"/>
      <c r="DL166" s="100"/>
      <c r="DM166" s="100"/>
      <c r="DN166" s="100"/>
      <c r="DO166" s="100"/>
      <c r="DP166" s="100"/>
      <c r="DQ166" s="100"/>
      <c r="DR166" s="100"/>
      <c r="DS166" s="100"/>
      <c r="DT166" s="100"/>
      <c r="DU166" s="100"/>
      <c r="DV166" s="100"/>
      <c r="DW166" s="100"/>
      <c r="DX166" s="100"/>
      <c r="DY166" s="100"/>
      <c r="DZ166" s="100"/>
      <c r="EA166" s="100"/>
      <c r="EB166" s="100"/>
      <c r="EC166" s="100"/>
      <c r="ED166" s="100"/>
      <c r="EE166" s="100"/>
      <c r="EF166" s="100"/>
      <c r="EG166" s="100"/>
      <c r="EH166" s="100"/>
      <c r="EI166" s="100"/>
      <c r="EJ166" s="100"/>
      <c r="EK166" s="100"/>
      <c r="EL166" s="100"/>
      <c r="EM166" s="100"/>
      <c r="EN166" s="100"/>
      <c r="EO166" s="100"/>
      <c r="EP166" s="100"/>
      <c r="EQ166" s="100"/>
      <c r="ER166" s="100"/>
      <c r="ES166" s="100"/>
      <c r="ET166" s="100"/>
      <c r="EU166" s="100"/>
      <c r="EV166" s="100"/>
      <c r="EW166" s="100"/>
      <c r="EX166" s="100"/>
      <c r="EY166" s="100"/>
      <c r="EZ166" s="100"/>
      <c r="FA166" s="100"/>
      <c r="FB166" s="100"/>
      <c r="FC166" s="100"/>
      <c r="FD166" s="100"/>
      <c r="FE166" s="100"/>
      <c r="FF166" s="100"/>
      <c r="FG166" s="100"/>
      <c r="FH166" s="100"/>
      <c r="FI166" s="100"/>
      <c r="FJ166" s="100"/>
      <c r="FK166" s="100"/>
      <c r="FL166" s="100"/>
      <c r="FM166" s="100"/>
      <c r="FN166" s="100"/>
      <c r="FO166" s="100"/>
      <c r="FP166" s="100"/>
      <c r="FQ166" s="100"/>
      <c r="FR166" s="100"/>
      <c r="FS166" s="100"/>
    </row>
    <row r="167" spans="1:175" s="13" customFormat="1" ht="12.75">
      <c r="A167" s="30"/>
      <c r="D167" s="106"/>
      <c r="E167" s="106"/>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5"/>
      <c r="BT167" s="105"/>
      <c r="BU167" s="105"/>
      <c r="BV167" s="100"/>
      <c r="BW167" s="100"/>
      <c r="BX167" s="100"/>
      <c r="BY167" s="100"/>
      <c r="BZ167" s="100"/>
      <c r="CA167" s="100"/>
      <c r="CB167" s="100"/>
      <c r="CC167" s="100"/>
      <c r="CD167" s="100"/>
      <c r="CE167" s="100"/>
      <c r="CF167" s="100"/>
      <c r="CG167" s="100"/>
      <c r="CH167" s="100"/>
      <c r="CI167" s="100"/>
      <c r="CJ167" s="100"/>
      <c r="CK167" s="100"/>
      <c r="CL167" s="100"/>
      <c r="CM167" s="105"/>
      <c r="CN167" s="100"/>
      <c r="CO167" s="100"/>
      <c r="CP167" s="100"/>
      <c r="CQ167" s="100"/>
      <c r="CR167" s="100"/>
      <c r="CS167" s="100"/>
      <c r="CT167" s="100"/>
      <c r="CU167" s="100"/>
      <c r="CV167" s="100"/>
      <c r="CW167" s="100"/>
      <c r="CX167" s="100"/>
      <c r="CY167" s="100"/>
      <c r="CZ167" s="100"/>
      <c r="DA167" s="100"/>
      <c r="DB167" s="100"/>
      <c r="DC167" s="100"/>
      <c r="DD167" s="100"/>
      <c r="DE167" s="100"/>
      <c r="DF167" s="100"/>
      <c r="DG167" s="100"/>
      <c r="DH167" s="100"/>
      <c r="DI167" s="100"/>
      <c r="DJ167" s="100"/>
      <c r="DK167" s="100"/>
      <c r="DL167" s="100"/>
      <c r="DM167" s="100"/>
      <c r="DN167" s="100"/>
      <c r="DO167" s="100"/>
      <c r="DP167" s="100"/>
      <c r="DQ167" s="100"/>
      <c r="DR167" s="100"/>
      <c r="DS167" s="100"/>
      <c r="DT167" s="100"/>
      <c r="DU167" s="100"/>
      <c r="DV167" s="100"/>
      <c r="DW167" s="100"/>
      <c r="DX167" s="100"/>
      <c r="DY167" s="100"/>
      <c r="DZ167" s="100"/>
      <c r="EA167" s="100"/>
      <c r="EB167" s="100"/>
      <c r="EC167" s="100"/>
      <c r="ED167" s="100"/>
      <c r="EE167" s="100"/>
      <c r="EF167" s="100"/>
      <c r="EG167" s="100"/>
      <c r="EH167" s="100"/>
      <c r="EI167" s="100"/>
      <c r="EJ167" s="100"/>
      <c r="EK167" s="100"/>
      <c r="EL167" s="100"/>
      <c r="EM167" s="100"/>
      <c r="EN167" s="100"/>
      <c r="EO167" s="100"/>
      <c r="EP167" s="100"/>
      <c r="EQ167" s="100"/>
      <c r="ER167" s="100"/>
      <c r="ES167" s="100"/>
      <c r="ET167" s="100"/>
      <c r="EU167" s="100"/>
      <c r="EV167" s="100"/>
      <c r="EW167" s="100"/>
      <c r="EX167" s="100"/>
      <c r="EY167" s="100"/>
      <c r="EZ167" s="100"/>
      <c r="FA167" s="100"/>
      <c r="FB167" s="100"/>
      <c r="FC167" s="100"/>
      <c r="FD167" s="100"/>
      <c r="FE167" s="100"/>
      <c r="FF167" s="100"/>
      <c r="FG167" s="100"/>
      <c r="FH167" s="100"/>
      <c r="FI167" s="100"/>
      <c r="FJ167" s="100"/>
      <c r="FK167" s="100"/>
      <c r="FL167" s="100"/>
      <c r="FM167" s="100"/>
      <c r="FN167" s="100"/>
      <c r="FO167" s="100"/>
      <c r="FP167" s="100"/>
      <c r="FQ167" s="100"/>
      <c r="FR167" s="100"/>
      <c r="FS167" s="100"/>
    </row>
    <row r="168" spans="1:175" s="36" customFormat="1" ht="14.25">
      <c r="A168" s="35"/>
      <c r="B168" s="36" t="s">
        <v>383</v>
      </c>
      <c r="D168" s="36" t="s">
        <v>227</v>
      </c>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07"/>
      <c r="BR168" s="107"/>
      <c r="BS168" s="108"/>
      <c r="BT168" s="108"/>
      <c r="BU168" s="108"/>
      <c r="BV168" s="107"/>
      <c r="BW168" s="107"/>
      <c r="BX168" s="107"/>
      <c r="BY168" s="107"/>
      <c r="BZ168" s="107"/>
      <c r="CA168" s="107"/>
      <c r="CB168" s="107"/>
      <c r="CC168" s="107"/>
      <c r="CD168" s="107"/>
      <c r="CE168" s="107"/>
      <c r="CF168" s="107"/>
      <c r="CG168" s="107"/>
      <c r="CH168" s="107"/>
      <c r="CI168" s="107"/>
      <c r="CJ168" s="107"/>
      <c r="CK168" s="107"/>
      <c r="CL168" s="107"/>
      <c r="CM168" s="108"/>
      <c r="CN168" s="107"/>
      <c r="CO168" s="107"/>
      <c r="CP168" s="107"/>
      <c r="CQ168" s="107"/>
      <c r="CR168" s="107"/>
      <c r="CS168" s="107"/>
      <c r="CT168" s="107"/>
      <c r="CU168" s="107"/>
      <c r="CV168" s="107"/>
      <c r="CW168" s="107"/>
      <c r="CX168" s="107"/>
      <c r="CY168" s="107"/>
      <c r="CZ168" s="107"/>
      <c r="DA168" s="107"/>
      <c r="DB168" s="107"/>
      <c r="DC168" s="107"/>
      <c r="DD168" s="107"/>
      <c r="DE168" s="107"/>
      <c r="DF168" s="107"/>
      <c r="DG168" s="107"/>
      <c r="DH168" s="107"/>
      <c r="DI168" s="107"/>
      <c r="DJ168" s="107"/>
      <c r="DK168" s="107"/>
      <c r="DL168" s="107"/>
      <c r="DM168" s="107"/>
      <c r="DN168" s="107"/>
      <c r="DO168" s="107"/>
      <c r="DP168" s="107"/>
      <c r="DQ168" s="107"/>
      <c r="DR168" s="107"/>
      <c r="DS168" s="107"/>
      <c r="DT168" s="107"/>
      <c r="DU168" s="107"/>
      <c r="DV168" s="107"/>
      <c r="DW168" s="107"/>
      <c r="DX168" s="107"/>
      <c r="DY168" s="107"/>
      <c r="DZ168" s="107"/>
      <c r="EA168" s="107"/>
      <c r="EB168" s="107"/>
      <c r="EC168" s="107"/>
      <c r="ED168" s="107"/>
      <c r="EE168" s="107"/>
      <c r="EF168" s="107"/>
      <c r="EG168" s="107"/>
      <c r="EH168" s="107"/>
      <c r="EI168" s="107"/>
      <c r="EJ168" s="107"/>
      <c r="EK168" s="107"/>
      <c r="EL168" s="107"/>
      <c r="EM168" s="107"/>
      <c r="EN168" s="107"/>
      <c r="EO168" s="107"/>
      <c r="EP168" s="107"/>
      <c r="EQ168" s="107"/>
      <c r="ER168" s="107"/>
      <c r="ES168" s="107"/>
      <c r="ET168" s="107"/>
      <c r="EU168" s="107"/>
      <c r="EV168" s="107"/>
      <c r="EW168" s="107"/>
      <c r="EX168" s="107"/>
      <c r="EY168" s="107"/>
      <c r="EZ168" s="107"/>
      <c r="FA168" s="107"/>
      <c r="FB168" s="107"/>
      <c r="FC168" s="107"/>
      <c r="FD168" s="107"/>
      <c r="FE168" s="107"/>
      <c r="FF168" s="107"/>
      <c r="FG168" s="107"/>
      <c r="FH168" s="107"/>
      <c r="FI168" s="107"/>
      <c r="FJ168" s="107"/>
      <c r="FK168" s="107"/>
      <c r="FL168" s="107"/>
      <c r="FM168" s="107"/>
      <c r="FN168" s="107"/>
      <c r="FO168" s="107"/>
      <c r="FP168" s="107"/>
      <c r="FQ168" s="107"/>
      <c r="FR168" s="107"/>
      <c r="FS168" s="107"/>
    </row>
    <row r="169" spans="1:7" s="8" customFormat="1" ht="12.75">
      <c r="A169" s="44"/>
      <c r="B169" s="172" t="s">
        <v>379</v>
      </c>
      <c r="C169" s="45"/>
      <c r="D169" s="171" t="s">
        <v>380</v>
      </c>
      <c r="E169" s="106"/>
      <c r="F169" s="13"/>
      <c r="G169" s="13"/>
    </row>
    <row r="170" spans="1:7" s="8" customFormat="1" ht="15" customHeight="1">
      <c r="A170" s="44"/>
      <c r="B170" s="45"/>
      <c r="C170" s="45"/>
      <c r="D170" s="106"/>
      <c r="E170" s="106"/>
      <c r="F170" s="89" t="s">
        <v>261</v>
      </c>
      <c r="G170" s="13"/>
    </row>
    <row r="171" spans="1:7" s="8" customFormat="1" ht="15.75" customHeight="1">
      <c r="A171" s="44"/>
      <c r="B171" s="45"/>
      <c r="C171" s="45"/>
      <c r="D171" s="106"/>
      <c r="E171" s="106"/>
      <c r="F171" s="89" t="s">
        <v>381</v>
      </c>
      <c r="G171" s="13"/>
    </row>
    <row r="172" spans="1:7" s="8" customFormat="1" ht="12.75">
      <c r="A172" s="44"/>
      <c r="B172" s="45"/>
      <c r="C172" s="45"/>
      <c r="D172" s="106"/>
      <c r="E172" s="106"/>
      <c r="F172" s="89" t="s">
        <v>382</v>
      </c>
      <c r="G172" s="13"/>
    </row>
    <row r="173" spans="1:7" s="8" customFormat="1" ht="12.75">
      <c r="A173" s="44"/>
      <c r="B173" s="45"/>
      <c r="C173" s="45"/>
      <c r="D173" s="106"/>
      <c r="E173" s="106"/>
      <c r="F173" s="13"/>
      <c r="G173" s="13"/>
    </row>
    <row r="174" spans="1:7" s="8" customFormat="1" ht="14.25">
      <c r="A174" s="44"/>
      <c r="C174" s="170"/>
      <c r="D174" s="170"/>
      <c r="E174" s="170"/>
      <c r="F174" s="170"/>
      <c r="G174" s="170"/>
    </row>
    <row r="175" spans="1:136" s="77" customFormat="1" ht="12.75">
      <c r="A175" s="76"/>
      <c r="C175" s="90"/>
      <c r="D175" s="90"/>
      <c r="E175" s="90"/>
      <c r="F175" s="90"/>
      <c r="G175" s="90"/>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9"/>
      <c r="AG175" s="79"/>
      <c r="AH175" s="79"/>
      <c r="AI175" s="78"/>
      <c r="AJ175" s="78"/>
      <c r="AK175" s="78"/>
      <c r="AL175" s="78"/>
      <c r="AM175" s="78"/>
      <c r="AN175" s="78"/>
      <c r="AO175" s="78"/>
      <c r="AP175" s="78"/>
      <c r="AQ175" s="78"/>
      <c r="AR175" s="78"/>
      <c r="AS175" s="78"/>
      <c r="AT175" s="78"/>
      <c r="AU175" s="78"/>
      <c r="AV175" s="78"/>
      <c r="AW175" s="78"/>
      <c r="AX175" s="78"/>
      <c r="AY175" s="78"/>
      <c r="AZ175" s="79"/>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row>
    <row r="176" spans="1:136" s="77" customFormat="1" ht="12.75">
      <c r="A176" s="76"/>
      <c r="C176" s="90"/>
      <c r="D176" s="90"/>
      <c r="E176" s="90"/>
      <c r="F176" s="90"/>
      <c r="G176" s="90"/>
      <c r="H176" s="78"/>
      <c r="I176" s="78"/>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9"/>
      <c r="AG176" s="79"/>
      <c r="AH176" s="79"/>
      <c r="AI176" s="78"/>
      <c r="AJ176" s="78"/>
      <c r="AK176" s="78"/>
      <c r="AL176" s="78"/>
      <c r="AM176" s="78"/>
      <c r="AN176" s="78"/>
      <c r="AO176" s="78"/>
      <c r="AP176" s="78"/>
      <c r="AQ176" s="78"/>
      <c r="AR176" s="78"/>
      <c r="AS176" s="78"/>
      <c r="AT176" s="78"/>
      <c r="AU176" s="78"/>
      <c r="AV176" s="78"/>
      <c r="AW176" s="78"/>
      <c r="AX176" s="78"/>
      <c r="AY176" s="78"/>
      <c r="AZ176" s="79"/>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row>
    <row r="177" spans="1:136" s="77" customFormat="1" ht="12.75">
      <c r="A177" s="76"/>
      <c r="C177" s="90"/>
      <c r="D177" s="90"/>
      <c r="E177" s="90"/>
      <c r="F177" s="90"/>
      <c r="G177" s="90"/>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9"/>
      <c r="AG177" s="79"/>
      <c r="AH177" s="79"/>
      <c r="AI177" s="78"/>
      <c r="AJ177" s="78"/>
      <c r="AK177" s="78"/>
      <c r="AL177" s="78"/>
      <c r="AM177" s="78"/>
      <c r="AN177" s="78"/>
      <c r="AO177" s="78"/>
      <c r="AP177" s="78"/>
      <c r="AQ177" s="78"/>
      <c r="AR177" s="78"/>
      <c r="AS177" s="78"/>
      <c r="AT177" s="78"/>
      <c r="AU177" s="78"/>
      <c r="AV177" s="78"/>
      <c r="AW177" s="78"/>
      <c r="AX177" s="78"/>
      <c r="AY177" s="78"/>
      <c r="AZ177" s="79"/>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row>
    <row r="178" spans="1:136" s="77" customFormat="1" ht="12.75">
      <c r="A178" s="76"/>
      <c r="C178" s="91"/>
      <c r="D178" s="91"/>
      <c r="E178" s="91"/>
      <c r="F178" s="91"/>
      <c r="G178" s="91"/>
      <c r="H178" s="78"/>
      <c r="I178" s="78"/>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9"/>
      <c r="AG178" s="79"/>
      <c r="AH178" s="79"/>
      <c r="AI178" s="78"/>
      <c r="AJ178" s="78"/>
      <c r="AK178" s="78"/>
      <c r="AL178" s="78"/>
      <c r="AM178" s="78"/>
      <c r="AN178" s="78"/>
      <c r="AO178" s="78"/>
      <c r="AP178" s="78"/>
      <c r="AQ178" s="78"/>
      <c r="AR178" s="78"/>
      <c r="AS178" s="78"/>
      <c r="AT178" s="78"/>
      <c r="AU178" s="78"/>
      <c r="AV178" s="78"/>
      <c r="AW178" s="78"/>
      <c r="AX178" s="78"/>
      <c r="AY178" s="78"/>
      <c r="AZ178" s="79"/>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row>
    <row r="179" spans="1:136" ht="12.75">
      <c r="A179" s="30"/>
      <c r="B179" s="13"/>
      <c r="C179" s="13"/>
      <c r="D179" s="68"/>
      <c r="E179" s="68"/>
      <c r="F179" s="13"/>
      <c r="G179" s="13"/>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12"/>
      <c r="AG179" s="12"/>
      <c r="AH179" s="12"/>
      <c r="AI179" s="6"/>
      <c r="AJ179" s="6"/>
      <c r="AK179" s="6"/>
      <c r="AL179" s="6"/>
      <c r="AM179" s="6"/>
      <c r="AN179" s="6"/>
      <c r="AO179" s="6"/>
      <c r="AP179" s="6"/>
      <c r="AQ179" s="6"/>
      <c r="AR179" s="6"/>
      <c r="AS179" s="6"/>
      <c r="AT179" s="6"/>
      <c r="AU179" s="6"/>
      <c r="AV179" s="6"/>
      <c r="AW179" s="6"/>
      <c r="AX179" s="6"/>
      <c r="AY179" s="6"/>
      <c r="AZ179" s="12"/>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row>
    <row r="180" spans="1:136" ht="12.75">
      <c r="A180" s="30"/>
      <c r="B180" s="13"/>
      <c r="C180" s="13"/>
      <c r="D180" s="68"/>
      <c r="E180" s="68"/>
      <c r="F180" s="13"/>
      <c r="G180" s="13"/>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12"/>
      <c r="AG180" s="12"/>
      <c r="AH180" s="12"/>
      <c r="AI180" s="6"/>
      <c r="AJ180" s="6"/>
      <c r="AK180" s="6"/>
      <c r="AL180" s="6"/>
      <c r="AM180" s="6"/>
      <c r="AN180" s="6"/>
      <c r="AO180" s="6"/>
      <c r="AP180" s="6"/>
      <c r="AQ180" s="6"/>
      <c r="AR180" s="6"/>
      <c r="AS180" s="6"/>
      <c r="AT180" s="6"/>
      <c r="AU180" s="6"/>
      <c r="AV180" s="6"/>
      <c r="AW180" s="6"/>
      <c r="AX180" s="6"/>
      <c r="AY180" s="6"/>
      <c r="AZ180" s="12"/>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row>
    <row r="181" spans="1:134" ht="12.75" hidden="1">
      <c r="A181" s="30"/>
      <c r="B181" s="13"/>
      <c r="C181" s="13"/>
      <c r="D181" s="68"/>
      <c r="E181" s="68"/>
      <c r="F181" s="13"/>
      <c r="G181" s="13"/>
      <c r="H181" s="6"/>
      <c r="I181" s="6"/>
      <c r="J181" s="6"/>
      <c r="K181" s="6"/>
      <c r="L181" s="6"/>
      <c r="M181" s="6"/>
      <c r="N181" s="6"/>
      <c r="O181" s="6"/>
      <c r="P181" s="6"/>
      <c r="Q181" s="6"/>
      <c r="R181" s="6"/>
      <c r="S181" s="6"/>
      <c r="T181" s="6"/>
      <c r="U181" s="6"/>
      <c r="V181" s="6"/>
      <c r="W181" s="6"/>
      <c r="X181" s="6"/>
      <c r="Y181" s="6"/>
      <c r="Z181" s="6"/>
      <c r="AA181" s="6"/>
      <c r="AB181" s="6"/>
      <c r="AC181" s="6"/>
      <c r="AD181" s="12"/>
      <c r="AE181" s="12"/>
      <c r="AF181" s="12"/>
      <c r="AG181" s="6"/>
      <c r="AH181" s="6"/>
      <c r="AI181" s="6"/>
      <c r="AJ181" s="6"/>
      <c r="AK181" s="6"/>
      <c r="AL181" s="6"/>
      <c r="AM181" s="6"/>
      <c r="AN181" s="6"/>
      <c r="AO181" s="6"/>
      <c r="AP181" s="6"/>
      <c r="AQ181" s="6"/>
      <c r="AR181" s="6"/>
      <c r="AS181" s="6"/>
      <c r="AT181" s="6"/>
      <c r="AU181" s="6"/>
      <c r="AV181" s="6"/>
      <c r="AW181" s="6"/>
      <c r="AX181" s="12"/>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row>
    <row r="182" spans="1:180" s="11" customFormat="1" ht="15.75" hidden="1">
      <c r="A182" s="168" t="s">
        <v>139</v>
      </c>
      <c r="B182" s="168"/>
      <c r="C182" s="168"/>
      <c r="D182" s="168"/>
      <c r="E182" s="168"/>
      <c r="F182" s="168"/>
      <c r="G182" s="168"/>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5"/>
      <c r="BY182" s="15"/>
      <c r="BZ182" s="15"/>
      <c r="CA182" s="14"/>
      <c r="CB182" s="14"/>
      <c r="CC182" s="14"/>
      <c r="CD182" s="14"/>
      <c r="CE182" s="14"/>
      <c r="CF182" s="14"/>
      <c r="CG182" s="14"/>
      <c r="CH182" s="14"/>
      <c r="CI182" s="14"/>
      <c r="CJ182" s="14"/>
      <c r="CK182" s="14"/>
      <c r="CL182" s="14"/>
      <c r="CM182" s="14"/>
      <c r="CN182" s="14"/>
      <c r="CO182" s="14"/>
      <c r="CP182" s="14"/>
      <c r="CQ182" s="14"/>
      <c r="CR182" s="15"/>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row>
    <row r="183" spans="1:180" s="11" customFormat="1" ht="15.75" hidden="1">
      <c r="A183" s="169" t="s">
        <v>140</v>
      </c>
      <c r="B183" s="169"/>
      <c r="C183" s="169"/>
      <c r="D183" s="169"/>
      <c r="E183" s="169"/>
      <c r="F183" s="169"/>
      <c r="G183" s="169"/>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5"/>
      <c r="BY183" s="15"/>
      <c r="BZ183" s="15"/>
      <c r="CA183" s="14"/>
      <c r="CB183" s="14"/>
      <c r="CC183" s="14"/>
      <c r="CD183" s="14"/>
      <c r="CE183" s="14"/>
      <c r="CF183" s="14"/>
      <c r="CG183" s="14"/>
      <c r="CH183" s="14"/>
      <c r="CI183" s="14"/>
      <c r="CJ183" s="14"/>
      <c r="CK183" s="14"/>
      <c r="CL183" s="14"/>
      <c r="CM183" s="14"/>
      <c r="CN183" s="14"/>
      <c r="CO183" s="14"/>
      <c r="CP183" s="14"/>
      <c r="CQ183" s="14"/>
      <c r="CR183" s="15"/>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row>
    <row r="184" spans="4:7" ht="12.75">
      <c r="D184" s="68"/>
      <c r="E184" s="68"/>
      <c r="F184" s="13"/>
      <c r="G184" s="13"/>
    </row>
    <row r="185" spans="4:142" ht="18">
      <c r="D185" s="69"/>
      <c r="E185" s="69"/>
      <c r="F185" s="70"/>
      <c r="G185" s="70"/>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12"/>
      <c r="AM185" s="12"/>
      <c r="AN185" s="12"/>
      <c r="AO185" s="6"/>
      <c r="AP185" s="6"/>
      <c r="AQ185" s="6"/>
      <c r="AR185" s="6"/>
      <c r="AS185" s="6"/>
      <c r="AT185" s="6"/>
      <c r="AU185" s="6"/>
      <c r="AV185" s="6"/>
      <c r="AW185" s="6"/>
      <c r="AX185" s="6"/>
      <c r="AY185" s="6"/>
      <c r="AZ185" s="6"/>
      <c r="BA185" s="6"/>
      <c r="BB185" s="6"/>
      <c r="BC185" s="6"/>
      <c r="BD185" s="6"/>
      <c r="BE185" s="6"/>
      <c r="BF185" s="12"/>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row>
    <row r="186" spans="4:142" ht="18">
      <c r="D186" s="69"/>
      <c r="E186" s="69"/>
      <c r="F186" s="70"/>
      <c r="G186" s="70"/>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12"/>
      <c r="AM186" s="12"/>
      <c r="AN186" s="12"/>
      <c r="AO186" s="6"/>
      <c r="AP186" s="6"/>
      <c r="AQ186" s="6"/>
      <c r="AR186" s="6"/>
      <c r="AS186" s="6"/>
      <c r="AT186" s="6"/>
      <c r="AU186" s="6"/>
      <c r="AV186" s="6"/>
      <c r="AW186" s="6"/>
      <c r="AX186" s="6"/>
      <c r="AY186" s="6"/>
      <c r="AZ186" s="6"/>
      <c r="BA186" s="6"/>
      <c r="BB186" s="6"/>
      <c r="BC186" s="6"/>
      <c r="BD186" s="6"/>
      <c r="BE186" s="6"/>
      <c r="BF186" s="12"/>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row>
    <row r="187" spans="4:7" ht="12.75">
      <c r="D187" s="68"/>
      <c r="E187" s="68"/>
      <c r="F187" s="13"/>
      <c r="G187" s="13"/>
    </row>
    <row r="188" spans="4:7" ht="12.75">
      <c r="D188" s="68"/>
      <c r="E188" s="68"/>
      <c r="F188" s="13"/>
      <c r="G188" s="13"/>
    </row>
    <row r="189" spans="4:7" ht="12.75">
      <c r="D189" s="68"/>
      <c r="E189" s="68"/>
      <c r="F189" s="13"/>
      <c r="G189" s="13"/>
    </row>
    <row r="190" spans="4:7" ht="12.75">
      <c r="D190" s="68"/>
      <c r="E190" s="68"/>
      <c r="F190" s="13"/>
      <c r="G190" s="13"/>
    </row>
    <row r="191" spans="4:7" ht="12.75">
      <c r="D191" s="68"/>
      <c r="E191" s="68"/>
      <c r="F191" s="13"/>
      <c r="G191" s="13"/>
    </row>
    <row r="192" spans="4:7" ht="12.75">
      <c r="D192" s="68"/>
      <c r="E192" s="68"/>
      <c r="F192" s="13"/>
      <c r="G192" s="13"/>
    </row>
    <row r="193" spans="4:7" ht="12.75">
      <c r="D193" s="68"/>
      <c r="E193" s="68"/>
      <c r="F193" s="13"/>
      <c r="G193" s="13"/>
    </row>
    <row r="194" spans="4:7" ht="12.75">
      <c r="D194" s="68"/>
      <c r="E194" s="68"/>
      <c r="F194" s="13"/>
      <c r="G194" s="13"/>
    </row>
  </sheetData>
  <sheetProtection/>
  <protectedRanges>
    <protectedRange sqref="A1 B2" name="Zonă1_1_1_1_1"/>
  </protectedRanges>
  <mergeCells count="6">
    <mergeCell ref="A1:D1"/>
    <mergeCell ref="A182:G182"/>
    <mergeCell ref="A183:G183"/>
    <mergeCell ref="A166:B166"/>
    <mergeCell ref="C174:G174"/>
    <mergeCell ref="B2:E2"/>
  </mergeCells>
  <printOptions horizontalCentered="1"/>
  <pageMargins left="0.25" right="0.25" top="0.15" bottom="0.15" header="0.17" footer="0.16"/>
  <pageSetup horizontalDpi="600" verticalDpi="600" orientation="landscape" paperSize="9" scale="53" r:id="rId1"/>
  <rowBreaks count="2" manualBreakCount="2">
    <brk id="61" max="5" man="1"/>
    <brk id="10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BANDULEA</dc:creator>
  <cp:keywords/>
  <dc:description/>
  <cp:lastModifiedBy>Argentina</cp:lastModifiedBy>
  <cp:lastPrinted>2014-02-14T09:37:30Z</cp:lastPrinted>
  <dcterms:created xsi:type="dcterms:W3CDTF">2009-03-18T13:08:46Z</dcterms:created>
  <dcterms:modified xsi:type="dcterms:W3CDTF">2014-07-14T07:24:45Z</dcterms:modified>
  <cp:category/>
  <cp:version/>
  <cp:contentType/>
  <cp:contentStatus/>
</cp:coreProperties>
</file>